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255" windowWidth="18885" windowHeight="10230" tabRatio="927" activeTab="4"/>
  </bookViews>
  <sheets>
    <sheet name="Cover" sheetId="1" r:id="rId1"/>
    <sheet name="Financial Highlights" sheetId="2" r:id="rId2"/>
    <sheet name="Income Statement" sheetId="3" r:id="rId3"/>
    <sheet name="Balance Sheet" sheetId="4" r:id="rId4"/>
    <sheet name="Segmental Reporting" sheetId="5" r:id="rId5"/>
    <sheet name="NII &amp; NIM" sheetId="6" r:id="rId6"/>
    <sheet name="Net Fee Income" sheetId="7" r:id="rId7"/>
    <sheet name="Operating Expenses" sheetId="8" r:id="rId8"/>
    <sheet name="Customer Deposits" sheetId="9" r:id="rId9"/>
    <sheet name="Customer Loans" sheetId="10" r:id="rId10"/>
    <sheet name="Loan Quality" sheetId="11" r:id="rId11"/>
    <sheet name="Capital Ratio" sheetId="12" r:id="rId12"/>
  </sheets>
  <definedNames>
    <definedName name="_xlnm.Print_Area" localSheetId="0">'Cover'!$B$1:$K$22</definedName>
  </definedNames>
  <calcPr fullCalcOnLoad="1"/>
</workbook>
</file>

<file path=xl/sharedStrings.xml><?xml version="1.0" encoding="utf-8"?>
<sst xmlns="http://schemas.openxmlformats.org/spreadsheetml/2006/main" count="529" uniqueCount="260">
  <si>
    <t>BOC HONG KONG (HOLDINGS) LIMITED</t>
  </si>
  <si>
    <t>Data Pack</t>
  </si>
  <si>
    <t>(Restated)</t>
  </si>
  <si>
    <t>HK$’m</t>
  </si>
  <si>
    <t>Interest income</t>
  </si>
  <si>
    <t>Interest expense</t>
  </si>
  <si>
    <t>Net interest income</t>
  </si>
  <si>
    <t>Fee and commission income</t>
  </si>
  <si>
    <t>Fee and commission expense</t>
  </si>
  <si>
    <t>Net fee and commission income</t>
  </si>
  <si>
    <t>Gross earned premiums</t>
  </si>
  <si>
    <t>Gross earned premiums ceded to reinsurers</t>
  </si>
  <si>
    <t>Net insurance premium income</t>
  </si>
  <si>
    <t>Net trading gain</t>
  </si>
  <si>
    <t>Net gain on other financial assets</t>
  </si>
  <si>
    <t>Other operating income</t>
  </si>
  <si>
    <t>Total operating income</t>
  </si>
  <si>
    <t>Gross insurance benefits and claims and movement in liabilities</t>
  </si>
  <si>
    <t>Reinsurers’ share of benefits and claims and movement in liabilities</t>
  </si>
  <si>
    <t>Net insurance benefits and claims and movement in liabilities</t>
  </si>
  <si>
    <t>Net operating income before impairment allowances</t>
  </si>
  <si>
    <t>Net charge of impairment allowances</t>
  </si>
  <si>
    <t>Net operating income</t>
  </si>
  <si>
    <t>Operating expenses</t>
  </si>
  <si>
    <t>Operating profit</t>
  </si>
  <si>
    <t>Net gain from disposal of/fair value adjustments on investment properties</t>
  </si>
  <si>
    <t>Share of profits less losses after tax of associates and joint ventures</t>
  </si>
  <si>
    <t>Profit before taxation</t>
  </si>
  <si>
    <t>Taxation</t>
  </si>
  <si>
    <t>Profit attributable to:</t>
  </si>
  <si>
    <t>Equity holders of the Company</t>
  </si>
  <si>
    <t>Non-controlling interests</t>
  </si>
  <si>
    <t>Dividends</t>
  </si>
  <si>
    <t>HK$</t>
  </si>
  <si>
    <t>ASSETS</t>
  </si>
  <si>
    <t>Financial assets at fair value through profit or loss</t>
  </si>
  <si>
    <t>Derivative financial instruments</t>
  </si>
  <si>
    <t>Hong Kong SAR Government certificates of indebtedness</t>
  </si>
  <si>
    <t>Advances and other accounts</t>
  </si>
  <si>
    <t>Investment in securities</t>
  </si>
  <si>
    <t>Interests in associates and joint ventures</t>
  </si>
  <si>
    <t>Investment properties</t>
  </si>
  <si>
    <t>Properties, plant and equipment</t>
  </si>
  <si>
    <t>Deferred tax assets</t>
  </si>
  <si>
    <t>Other assets</t>
  </si>
  <si>
    <t>Total assets</t>
  </si>
  <si>
    <t>LIABILITIES</t>
  </si>
  <si>
    <t>Hong Kong SAR currency notes in circulation</t>
  </si>
  <si>
    <t>Deposits and balances from banks and other financial institutions</t>
  </si>
  <si>
    <t>Financial liabilities at fair value through profit or loss</t>
  </si>
  <si>
    <t xml:space="preserve">Derivative financial instruments </t>
  </si>
  <si>
    <t>Deposits from customers</t>
  </si>
  <si>
    <t xml:space="preserve">Debt securities and certificates of deposit in issue </t>
  </si>
  <si>
    <t>Other accounts and provisions</t>
  </si>
  <si>
    <t>Current tax liabilities</t>
  </si>
  <si>
    <t>Deferred tax liabilities</t>
  </si>
  <si>
    <t>Insurance contract liabilities</t>
  </si>
  <si>
    <t>Subordinated liabilities</t>
  </si>
  <si>
    <t>Total liabilities</t>
  </si>
  <si>
    <t>EQUITY</t>
  </si>
  <si>
    <t>Share capital</t>
  </si>
  <si>
    <t>Reserves</t>
  </si>
  <si>
    <t>Capital and reserves attributable to equity holders of the Company</t>
  </si>
  <si>
    <t>Total equity</t>
  </si>
  <si>
    <t>Total liabilities and equity</t>
  </si>
  <si>
    <t>Dividend per share</t>
  </si>
  <si>
    <t>Issued and fully paid up share capital</t>
  </si>
  <si>
    <t>%</t>
  </si>
  <si>
    <t>Financial Highlights</t>
  </si>
  <si>
    <t>Insurance</t>
  </si>
  <si>
    <t>Others</t>
  </si>
  <si>
    <t>At 31 December</t>
  </si>
  <si>
    <t>Demand deposits and current accounts</t>
  </si>
  <si>
    <t>Savings deposits</t>
  </si>
  <si>
    <t>Time, call and notice deposits</t>
  </si>
  <si>
    <t>Deposits from Customers</t>
  </si>
  <si>
    <t>Personal</t>
  </si>
  <si>
    <t>Banking</t>
  </si>
  <si>
    <t>Treasury</t>
  </si>
  <si>
    <t>Subtotal</t>
  </si>
  <si>
    <t>Eliminations</t>
  </si>
  <si>
    <t>Consolidated</t>
  </si>
  <si>
    <t>Net interest income/(expense)</t>
  </si>
  <si>
    <t>- External</t>
  </si>
  <si>
    <t>- Inter-segment</t>
  </si>
  <si>
    <t>Net fee and commission income/(expense)</t>
  </si>
  <si>
    <t>Net trading gain/(loss)</t>
  </si>
  <si>
    <t xml:space="preserve">Net charge of impairment allowances </t>
  </si>
  <si>
    <t>Segment assets</t>
  </si>
  <si>
    <t>Segment liabilities</t>
  </si>
  <si>
    <t>Net (loss)/gain on other financial assets</t>
  </si>
  <si>
    <t>Loans for use in Hong Kong</t>
  </si>
  <si>
    <t>Industrial, commercial and financial</t>
  </si>
  <si>
    <t>- Property development</t>
  </si>
  <si>
    <t>- Property investment</t>
  </si>
  <si>
    <t>- Financial concerns</t>
  </si>
  <si>
    <t>- Stockbrokers</t>
  </si>
  <si>
    <t>- Wholesale and retail trade</t>
  </si>
  <si>
    <t>- Manufacturing</t>
  </si>
  <si>
    <t>- Transport and transport equipment</t>
  </si>
  <si>
    <t>- Recreational activities</t>
  </si>
  <si>
    <t>- Information technology</t>
  </si>
  <si>
    <t>- Others</t>
  </si>
  <si>
    <t>Individuals</t>
  </si>
  <si>
    <t>- Loans for the purchase of flats in Home Ownership Scheme, Private Sector Participation Scheme and Tenants Purchase Scheme</t>
  </si>
  <si>
    <t>- Loans for purchase of other residential properties</t>
  </si>
  <si>
    <t>- Credit card advances</t>
  </si>
  <si>
    <t>Total loans for use in Hong Kong</t>
  </si>
  <si>
    <t>Loans for use outside Hong Kong</t>
  </si>
  <si>
    <t>Gross advances to customers</t>
  </si>
  <si>
    <t>First quarter</t>
  </si>
  <si>
    <t>Second quarter</t>
  </si>
  <si>
    <t>-</t>
  </si>
  <si>
    <t xml:space="preserve">Cash and balances and placements with banks and other financial institutions </t>
  </si>
  <si>
    <t>Gross Advances to Customers</t>
  </si>
  <si>
    <t xml:space="preserve">HK$’m </t>
  </si>
  <si>
    <t>- Corporate</t>
  </si>
  <si>
    <t>- Personal</t>
  </si>
  <si>
    <t xml:space="preserve">Corporate </t>
  </si>
  <si>
    <t xml:space="preserve">Banking </t>
  </si>
  <si>
    <t>Net gain/(loss) on other financial instruments at fair value through profit or loss</t>
  </si>
  <si>
    <t>Net (loss)/gain from disposal/revaluation of properties, plant and equipment</t>
  </si>
  <si>
    <t>11.Capital Ratio</t>
  </si>
  <si>
    <t>1.  Financial Highlights</t>
  </si>
  <si>
    <t>4.  Segmental Reporting</t>
  </si>
  <si>
    <t>5 . Net Interest Income and NIM</t>
  </si>
  <si>
    <t>6 . Net Fee and Commission Income</t>
  </si>
  <si>
    <t>7.  Operating Expenses</t>
  </si>
  <si>
    <t>8.  Deposits from Customers</t>
  </si>
  <si>
    <t>9.  Gross Advances to Customers</t>
  </si>
  <si>
    <t>10.Loan Quality</t>
  </si>
  <si>
    <t xml:space="preserve">Analysed by: </t>
  </si>
  <si>
    <t>Interests in associates and joint ventures</t>
  </si>
  <si>
    <t>Basic and diluted</t>
  </si>
  <si>
    <t>Net Interest Income and Net Interest Margin</t>
  </si>
  <si>
    <t>HK$’m, except percentages</t>
  </si>
  <si>
    <t>Average interest-earning assets</t>
  </si>
  <si>
    <t>(Restated)</t>
  </si>
  <si>
    <t>Average</t>
  </si>
  <si>
    <t>balance</t>
  </si>
  <si>
    <t xml:space="preserve">yield </t>
  </si>
  <si>
    <t>Balances and placements with banks and other financial institutions</t>
  </si>
  <si>
    <t>Advances to customers</t>
  </si>
  <si>
    <t>Other interest-earning assets</t>
  </si>
  <si>
    <t>Total interest-earning assets</t>
  </si>
  <si>
    <t xml:space="preserve">rate </t>
  </si>
  <si>
    <t>Current, savings and time deposits</t>
  </si>
  <si>
    <t>Other interest-bearing liabilities</t>
  </si>
  <si>
    <t>Total interest-bearing liabilities</t>
  </si>
  <si>
    <t>Net Fee and Commission Income</t>
  </si>
  <si>
    <t>Credit card business</t>
  </si>
  <si>
    <t>Loan commissions</t>
  </si>
  <si>
    <t>Securities brokerage</t>
  </si>
  <si>
    <t>Funds distribution</t>
  </si>
  <si>
    <t>Bills commissions</t>
  </si>
  <si>
    <t>Payment services</t>
  </si>
  <si>
    <t>Trust and custody services</t>
  </si>
  <si>
    <t>Currency exchange</t>
  </si>
  <si>
    <t>Safe deposit box</t>
  </si>
  <si>
    <t>Operating Expenses</t>
  </si>
  <si>
    <t>Staff costs</t>
  </si>
  <si>
    <t>Premises and equipment expenses (excluding depreciation)</t>
  </si>
  <si>
    <t>Depreciation</t>
  </si>
  <si>
    <t>Other operating expenses</t>
  </si>
  <si>
    <t>Total operating expenses</t>
  </si>
  <si>
    <t>Loan Quality</t>
  </si>
  <si>
    <t>Classified or impaired loan ratio</t>
  </si>
  <si>
    <t>Total impairment allowances</t>
  </si>
  <si>
    <t>Total impairment allowances as a percentage of advances to customers</t>
  </si>
  <si>
    <r>
      <t>Residential mortgage loans</t>
    </r>
    <r>
      <rPr>
        <vertAlign val="superscript"/>
        <sz val="12"/>
        <color indexed="8"/>
        <rFont val="Arial"/>
        <family val="2"/>
      </rPr>
      <t>1</t>
    </r>
    <r>
      <rPr>
        <sz val="12"/>
        <color indexed="8"/>
        <rFont val="Arial"/>
        <family val="2"/>
      </rPr>
      <t xml:space="preserve"> - delinquency and rescheduled loan ratio</t>
    </r>
    <r>
      <rPr>
        <vertAlign val="superscript"/>
        <sz val="12"/>
        <color indexed="8"/>
        <rFont val="Arial"/>
        <family val="2"/>
      </rPr>
      <t>2</t>
    </r>
  </si>
  <si>
    <r>
      <t>Card advances - delinquency ratio</t>
    </r>
    <r>
      <rPr>
        <vertAlign val="superscript"/>
        <sz val="12"/>
        <color indexed="8"/>
        <rFont val="Arial"/>
        <family val="2"/>
      </rPr>
      <t>2</t>
    </r>
  </si>
  <si>
    <r>
      <t>Card advances - charge-off ratio</t>
    </r>
    <r>
      <rPr>
        <vertAlign val="superscript"/>
        <sz val="12"/>
        <color indexed="8"/>
        <rFont val="Arial"/>
        <family val="2"/>
      </rPr>
      <t>3</t>
    </r>
  </si>
  <si>
    <t>Capital Ratio</t>
  </si>
  <si>
    <t xml:space="preserve">HK$’m, except percentages </t>
  </si>
  <si>
    <t>Consolidated capital after deductions</t>
  </si>
  <si>
    <t>Common Equity Tier 1 capital</t>
  </si>
  <si>
    <t>Additional Tier 1 capital</t>
  </si>
  <si>
    <t>Tier 1 capital</t>
  </si>
  <si>
    <t>Tier 2 capital</t>
  </si>
  <si>
    <t xml:space="preserve">Total capital </t>
  </si>
  <si>
    <t>Total risk-weighted assets</t>
  </si>
  <si>
    <t>Common Equity Tier 1 capital ratio</t>
  </si>
  <si>
    <t>Tier 1 capital ratio</t>
  </si>
  <si>
    <t>Total capital ratio</t>
  </si>
  <si>
    <t>-</t>
  </si>
  <si>
    <t>-</t>
  </si>
  <si>
    <t>Other equity instruments</t>
  </si>
  <si>
    <t>* Including the funding income or cost of foreign currency swap contracts.</t>
  </si>
  <si>
    <t>2.  Consolidated Income Statement</t>
  </si>
  <si>
    <t>3.  Consolidated Balance Sheet</t>
  </si>
  <si>
    <t>2. The delinquency ratio is the ratio of the total amount of overdue advances (more than three months) to total outstanding advances.</t>
  </si>
  <si>
    <t>-</t>
  </si>
  <si>
    <t xml:space="preserve">Earnings per share </t>
  </si>
  <si>
    <t>1H2019</t>
  </si>
  <si>
    <r>
      <t xml:space="preserve">The financial information is extracted from the </t>
    </r>
    <r>
      <rPr>
        <i/>
        <sz val="14"/>
        <color indexed="8"/>
        <rFont val="Arial"/>
        <family val="2"/>
      </rPr>
      <t>2019 Interim Report</t>
    </r>
    <r>
      <rPr>
        <sz val="14"/>
        <color indexed="8"/>
        <rFont val="Arial"/>
        <family val="2"/>
      </rPr>
      <t xml:space="preserve"> of BOC Hong Kong (Holdings) Limited (the Company), which is not complete and should be read in conjunction with the 2019 Interim Report and other reports and financial information published by the Company. </t>
    </r>
  </si>
  <si>
    <t>For the period</t>
  </si>
  <si>
    <t>Profit for the period</t>
  </si>
  <si>
    <t>Profit attributable to equity holders of the Company and other equity instrument holders</t>
  </si>
  <si>
    <t>Per share</t>
  </si>
  <si>
    <t>Basic earnings per share</t>
  </si>
  <si>
    <t>30 June 2019</t>
  </si>
  <si>
    <t>30 June 2018</t>
  </si>
  <si>
    <t>At period/year end</t>
  </si>
  <si>
    <t>31 December 2018</t>
  </si>
  <si>
    <t>30 June 2019</t>
  </si>
  <si>
    <t>Financial ratios for the period</t>
  </si>
  <si>
    <t>Cost to income ratio</t>
  </si>
  <si>
    <r>
      <t>Return on average total assets</t>
    </r>
    <r>
      <rPr>
        <vertAlign val="superscript"/>
        <sz val="12"/>
        <color indexed="8"/>
        <rFont val="Arial"/>
        <family val="2"/>
      </rPr>
      <t>1</t>
    </r>
  </si>
  <si>
    <r>
      <t>Return on average shareholders’ equity</t>
    </r>
    <r>
      <rPr>
        <vertAlign val="superscript"/>
        <sz val="12"/>
        <color indexed="8"/>
        <rFont val="Arial"/>
        <family val="2"/>
      </rPr>
      <t>2</t>
    </r>
  </si>
  <si>
    <r>
      <t>Average value of liquidity coverage ratio</t>
    </r>
    <r>
      <rPr>
        <vertAlign val="superscript"/>
        <sz val="12"/>
        <color indexed="8"/>
        <rFont val="Arial"/>
        <family val="2"/>
      </rPr>
      <t>3</t>
    </r>
  </si>
  <si>
    <t>Financial ratios at period/year end</t>
  </si>
  <si>
    <r>
      <t>Loan to deposit ratio</t>
    </r>
    <r>
      <rPr>
        <vertAlign val="superscript"/>
        <sz val="12"/>
        <color indexed="8"/>
        <rFont val="Arial"/>
        <family val="2"/>
      </rPr>
      <t>4</t>
    </r>
  </si>
  <si>
    <r>
      <t>Quarter-end value of net stable funding ratio</t>
    </r>
    <r>
      <rPr>
        <vertAlign val="superscript"/>
        <sz val="12"/>
        <color indexed="8"/>
        <rFont val="Arial"/>
        <family val="2"/>
      </rPr>
      <t>3</t>
    </r>
  </si>
  <si>
    <r>
      <t>Total capital ratio</t>
    </r>
    <r>
      <rPr>
        <vertAlign val="superscript"/>
        <sz val="12"/>
        <color indexed="8"/>
        <rFont val="Arial"/>
        <family val="2"/>
      </rPr>
      <t>5</t>
    </r>
  </si>
  <si>
    <t>1. Return on average total assets = Profit for the period / Daily average balance of total assets</t>
  </si>
  <si>
    <t>2. Return on average shareholders’ equity = Profit attributable to equity holders of the Company and other equity instrument holders / Average of the beginning and ending balance of capital and reserves attributable to equity holders of the Company and other equity instruments</t>
  </si>
  <si>
    <t xml:space="preserve">3. Liquidity coverage ratio and net stable funding ratio are computed on the consolidated basis which comprises the positions of BOCHK and certain subsidiaries specified by the HKMA in accordance with the Banking (Liquidity) Rules. </t>
  </si>
  <si>
    <t xml:space="preserve">4. Loan to deposit ratio is calculated as at period/year end. Loan represents gross advances to customers. Deposit represents deposits from customers including structured deposits reported as “Financial liabilities at fair value through profit or loss”. </t>
  </si>
  <si>
    <t xml:space="preserve">5. Total capital ratio is computed on the consolidated basis for regulatory purposes that comprises the positions of BOCHK and certain subsidiaries specified by the HKMA in accordance with the Banking (Capital) Rules. </t>
  </si>
  <si>
    <t>6. The Group has applied the merger accounting method in the preparation of financial information for the combination with entity under common control in 2019. The comparative information has been restated accordingly.</t>
  </si>
  <si>
    <t>(Unaudited)</t>
  </si>
  <si>
    <t>Half-year ended</t>
  </si>
  <si>
    <t>30 June 2019</t>
  </si>
  <si>
    <t>30 June 2018</t>
  </si>
  <si>
    <t>Net gain from disposal/revaluation of properties, plant and equipment</t>
  </si>
  <si>
    <t>Equity holders of the Company and other equity instrument holders</t>
  </si>
  <si>
    <t>Other equity instrument holders</t>
  </si>
  <si>
    <t>Current tax assets</t>
  </si>
  <si>
    <t>At 30 June</t>
  </si>
  <si>
    <t>(Audited)</t>
  </si>
  <si>
    <t>Half-year ended 30 June 2019</t>
  </si>
  <si>
    <t>Net (loss)/gain on other financial instruments at fair value through profit or loss</t>
  </si>
  <si>
    <t xml:space="preserve">Net (charge)/reversal of impairment allowances </t>
  </si>
  <si>
    <t>Half-year ended 30 June 2018</t>
  </si>
  <si>
    <t>At 31 December 2018</t>
  </si>
  <si>
    <t>At 30 June 2019</t>
  </si>
  <si>
    <t>-</t>
  </si>
  <si>
    <t>31 December 2018</t>
  </si>
  <si>
    <t>Net interest margin</t>
  </si>
  <si>
    <t>Net interest margin (adjusted)*</t>
  </si>
  <si>
    <r>
      <t>Net interest spread</t>
    </r>
    <r>
      <rPr>
        <vertAlign val="superscript"/>
        <sz val="12"/>
        <color indexed="8"/>
        <rFont val="Arial"/>
        <family val="2"/>
      </rPr>
      <t xml:space="preserve"> </t>
    </r>
  </si>
  <si>
    <t xml:space="preserve">Half-year ended </t>
  </si>
  <si>
    <t>Debt securities investments and other debt instruments</t>
  </si>
  <si>
    <t>Non interest-earning assets</t>
  </si>
  <si>
    <t>Shareholders’ funds* and other non interest-bearing deposits and liabilities</t>
  </si>
  <si>
    <t>*Shareholders’ funds represent capital and reserves attributable to the equity holders of the Company.</t>
  </si>
  <si>
    <t>Average Balance and Average Interest Rates</t>
  </si>
  <si>
    <t>Segmental Reporting</t>
  </si>
  <si>
    <t>30 June 2018</t>
  </si>
  <si>
    <t xml:space="preserve">Structured deposits reported as financial liabilities at fair value through profit or loss </t>
  </si>
  <si>
    <t>Current, savings and other deposit accounts</t>
  </si>
  <si>
    <t>- Corporate</t>
  </si>
  <si>
    <r>
      <t>1.</t>
    </r>
    <r>
      <rPr>
        <sz val="12"/>
        <color indexed="8"/>
        <rFont val="Times New Roman"/>
        <family val="1"/>
      </rPr>
      <t xml:space="preserve">   </t>
    </r>
    <r>
      <rPr>
        <sz val="12"/>
        <color indexed="8"/>
        <rFont val="Arial"/>
        <family val="2"/>
      </rPr>
      <t>Residential mortgage loans exclude those under the Home Ownership Scheme and other government-sponsored home purchasing schemes.</t>
    </r>
  </si>
  <si>
    <t>Condensed Consolidated Income Statement</t>
  </si>
  <si>
    <t>Net gain/(loss) on other financial instruments at fair value through profit or loss</t>
  </si>
  <si>
    <t>Other operating income</t>
  </si>
  <si>
    <t>Net gain from disposal/revaluation of properties, plant and equipment</t>
  </si>
  <si>
    <t>Trade financing</t>
  </si>
  <si>
    <t>3. The charge-off ratio is the ratio of total write-offs made during the period to average card receivables during the period.</t>
  </si>
  <si>
    <t>Condensed Consolidated Balance Sheet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</si>
</sst>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0\)"/>
    <numFmt numFmtId="183" formatCode="\$#,##0_);[Red]\(\$#,##0\)"/>
    <numFmt numFmtId="184" formatCode="\$#,##0.00_);\(\$#,##0.00\)"/>
    <numFmt numFmtId="185" formatCode="\$#,##0.00_);[Red]\(\$#,##0.00\)"/>
    <numFmt numFmtId="186" formatCode="0.0000"/>
    <numFmt numFmtId="187" formatCode="#,##0.0000"/>
    <numFmt numFmtId="188" formatCode="#,##0_);\(#,##0\)"/>
    <numFmt numFmtId="189" formatCode="0.000"/>
    <numFmt numFmtId="190" formatCode="&quot;Yes&quot;;&quot;Yes&quot;;&quot;No&quot;"/>
    <numFmt numFmtId="191" formatCode="&quot;True&quot;;&quot;True&quot;;&quot;False&quot;"/>
    <numFmt numFmtId="192" formatCode="&quot;On&quot;;&quot;On&quot;;&quot;Off&quot;"/>
    <numFmt numFmtId="193" formatCode="[$€-2]\ #,##0.00_);[Red]\([$€-2]\ #,##0.00\)"/>
    <numFmt numFmtId="194" formatCode="#,##0.0_);\(#,##0.0\)"/>
    <numFmt numFmtId="195" formatCode="#,##0.00_);\(#,##0.00\)"/>
    <numFmt numFmtId="196" formatCode="#,##0.000_);\(#,##0.000\)"/>
    <numFmt numFmtId="197" formatCode="#,##0.0000_);\(#,##0.0000\)"/>
    <numFmt numFmtId="198" formatCode="0_);\(0\)"/>
    <numFmt numFmtId="199" formatCode="#,##0.00_);[Red]\(#,##0.00\)"/>
    <numFmt numFmtId="200" formatCode="0.0"/>
  </numFmts>
  <fonts count="60">
    <font>
      <sz val="11"/>
      <color theme="1"/>
      <name val="Calibri"/>
      <family val="1"/>
    </font>
    <font>
      <sz val="12"/>
      <color indexed="8"/>
      <name val="新細明體"/>
      <family val="1"/>
    </font>
    <font>
      <sz val="9"/>
      <name val="新細明體"/>
      <family val="1"/>
    </font>
    <font>
      <sz val="12"/>
      <color indexed="8"/>
      <name val="Arial"/>
      <family val="2"/>
    </font>
    <font>
      <sz val="14"/>
      <color indexed="8"/>
      <name val="Arial"/>
      <family val="2"/>
    </font>
    <font>
      <vertAlign val="superscript"/>
      <sz val="12"/>
      <color indexed="8"/>
      <name val="Arial"/>
      <family val="2"/>
    </font>
    <font>
      <sz val="12"/>
      <name val="Arial"/>
      <family val="2"/>
    </font>
    <font>
      <i/>
      <sz val="14"/>
      <color indexed="8"/>
      <name val="Arial"/>
      <family val="2"/>
    </font>
    <font>
      <b/>
      <sz val="12"/>
      <name val="Arial"/>
      <family val="2"/>
    </font>
    <font>
      <sz val="12"/>
      <color indexed="8"/>
      <name val="Times New Roman"/>
      <family val="1"/>
    </font>
    <font>
      <sz val="11"/>
      <color indexed="8"/>
      <name val="新細明體"/>
      <family val="1"/>
    </font>
    <font>
      <sz val="20"/>
      <color indexed="8"/>
      <name val="Arial"/>
      <family val="2"/>
    </font>
    <font>
      <b/>
      <sz val="12"/>
      <color indexed="8"/>
      <name val="Arial"/>
      <family val="2"/>
    </font>
    <font>
      <sz val="12"/>
      <name val="新細明體"/>
      <family val="1"/>
    </font>
    <font>
      <sz val="12"/>
      <color indexed="14"/>
      <name val="Arial"/>
      <family val="2"/>
    </font>
    <font>
      <b/>
      <sz val="12"/>
      <color indexed="14"/>
      <name val="Arial"/>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sz val="12"/>
      <color rgb="FF000000"/>
      <name val="Times New Roman"/>
      <family val="1"/>
    </font>
    <font>
      <sz val="14"/>
      <color theme="1"/>
      <name val="Arial"/>
      <family val="2"/>
    </font>
    <font>
      <sz val="12"/>
      <color theme="1"/>
      <name val="新細明體"/>
      <family val="1"/>
    </font>
    <font>
      <sz val="12"/>
      <name val="Calibri"/>
      <family val="1"/>
    </font>
    <font>
      <sz val="12"/>
      <color rgb="FFFF00FF"/>
      <name val="Arial"/>
      <family val="2"/>
    </font>
    <font>
      <b/>
      <sz val="12"/>
      <color rgb="FFFF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bottom style="double"/>
    </border>
    <border>
      <left/>
      <right/>
      <top style="medium"/>
      <bottom/>
    </border>
    <border>
      <left/>
      <right/>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231">
    <xf numFmtId="0" fontId="0" fillId="0" borderId="0" xfId="0" applyFont="1" applyAlignment="1">
      <alignment/>
    </xf>
    <xf numFmtId="0" fontId="49" fillId="0" borderId="0" xfId="0" applyFont="1" applyAlignment="1">
      <alignment/>
    </xf>
    <xf numFmtId="0" fontId="50" fillId="0" borderId="0" xfId="0" applyFont="1" applyAlignment="1">
      <alignment/>
    </xf>
    <xf numFmtId="3" fontId="50" fillId="0" borderId="0" xfId="0" applyNumberFormat="1" applyFont="1" applyAlignment="1">
      <alignment horizontal="right" vertical="center" wrapText="1"/>
    </xf>
    <xf numFmtId="0" fontId="51" fillId="0" borderId="0" xfId="0" applyFont="1" applyAlignment="1">
      <alignment vertical="center" wrapText="1"/>
    </xf>
    <xf numFmtId="0" fontId="51" fillId="0" borderId="0" xfId="0" applyFont="1" applyAlignment="1">
      <alignment horizontal="right" vertical="center" wrapText="1"/>
    </xf>
    <xf numFmtId="0" fontId="50" fillId="0" borderId="0" xfId="0" applyFont="1" applyAlignment="1">
      <alignment horizontal="left" vertical="center" wrapText="1" indent="1"/>
    </xf>
    <xf numFmtId="3" fontId="52" fillId="0" borderId="10" xfId="0" applyNumberFormat="1" applyFont="1" applyBorder="1" applyAlignment="1">
      <alignment horizontal="right" vertical="center" wrapText="1"/>
    </xf>
    <xf numFmtId="3" fontId="50" fillId="0" borderId="10" xfId="0" applyNumberFormat="1" applyFont="1" applyBorder="1" applyAlignment="1">
      <alignment horizontal="right" vertical="center" wrapText="1"/>
    </xf>
    <xf numFmtId="3" fontId="52" fillId="0" borderId="0" xfId="0" applyNumberFormat="1" applyFont="1" applyAlignment="1">
      <alignment horizontal="right" vertical="center" wrapText="1"/>
    </xf>
    <xf numFmtId="3" fontId="50" fillId="0" borderId="11" xfId="0" applyNumberFormat="1" applyFont="1" applyBorder="1" applyAlignment="1">
      <alignment horizontal="right" vertical="center" wrapText="1"/>
    </xf>
    <xf numFmtId="3" fontId="53" fillId="0" borderId="10" xfId="0" applyNumberFormat="1" applyFont="1" applyBorder="1" applyAlignment="1">
      <alignment horizontal="right" vertical="center" wrapText="1"/>
    </xf>
    <xf numFmtId="3" fontId="53" fillId="0" borderId="0" xfId="0" applyNumberFormat="1" applyFont="1" applyAlignment="1">
      <alignment horizontal="right" vertical="center" wrapText="1"/>
    </xf>
    <xf numFmtId="0" fontId="50" fillId="0" borderId="0" xfId="0" applyFont="1" applyAlignment="1">
      <alignment vertical="center" wrapText="1"/>
    </xf>
    <xf numFmtId="0" fontId="6" fillId="0" borderId="0" xfId="0" applyFont="1" applyAlignment="1">
      <alignment/>
    </xf>
    <xf numFmtId="0" fontId="51" fillId="0" borderId="10" xfId="0" applyFont="1" applyBorder="1" applyAlignment="1">
      <alignment horizontal="justify" vertical="center" wrapText="1"/>
    </xf>
    <xf numFmtId="0" fontId="52" fillId="0" borderId="12" xfId="0" applyFont="1" applyBorder="1" applyAlignment="1">
      <alignment horizontal="right" vertical="center" wrapText="1"/>
    </xf>
    <xf numFmtId="0" fontId="53"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horizontal="right" vertical="center" wrapText="1" indent="1"/>
    </xf>
    <xf numFmtId="0" fontId="52" fillId="0" borderId="0" xfId="0" applyFont="1" applyAlignment="1">
      <alignment horizontal="justify" vertical="center" wrapText="1"/>
    </xf>
    <xf numFmtId="0" fontId="51" fillId="0" borderId="0" xfId="0" applyFont="1" applyAlignment="1">
      <alignment horizontal="left" vertical="center" wrapText="1"/>
    </xf>
    <xf numFmtId="0" fontId="6" fillId="0" borderId="0" xfId="0" applyFont="1" applyAlignment="1">
      <alignment horizontal="left"/>
    </xf>
    <xf numFmtId="0" fontId="53" fillId="0" borderId="0" xfId="0" applyFont="1" applyAlignment="1">
      <alignment horizontal="left" vertical="center" wrapText="1"/>
    </xf>
    <xf numFmtId="0" fontId="52" fillId="0" borderId="0" xfId="0" applyFont="1" applyAlignment="1">
      <alignment horizontal="left" vertical="center" wrapText="1"/>
    </xf>
    <xf numFmtId="3" fontId="53" fillId="0" borderId="11" xfId="0" applyNumberFormat="1" applyFont="1" applyBorder="1" applyAlignment="1">
      <alignment horizontal="right" vertical="center" wrapText="1"/>
    </xf>
    <xf numFmtId="0" fontId="52" fillId="0" borderId="0" xfId="0" applyFont="1" applyAlignment="1">
      <alignment horizontal="left" vertical="center" wrapText="1" indent="1"/>
    </xf>
    <xf numFmtId="0" fontId="54" fillId="0" borderId="0" xfId="0" applyFont="1" applyAlignment="1">
      <alignment horizontal="right" vertical="center" wrapText="1"/>
    </xf>
    <xf numFmtId="0" fontId="54" fillId="0" borderId="0" xfId="0" applyFont="1" applyAlignment="1">
      <alignment vertical="center" wrapText="1"/>
    </xf>
    <xf numFmtId="0" fontId="52" fillId="33" borderId="0" xfId="0" applyFont="1" applyFill="1" applyAlignment="1">
      <alignment horizontal="left" vertical="center" wrapText="1" indent="1"/>
    </xf>
    <xf numFmtId="49" fontId="50" fillId="0" borderId="10" xfId="0" applyNumberFormat="1" applyFont="1" applyBorder="1" applyAlignment="1">
      <alignment horizontal="right" vertical="center" wrapText="1"/>
    </xf>
    <xf numFmtId="0" fontId="55" fillId="0" borderId="0" xfId="0" applyFont="1" applyAlignment="1">
      <alignment vertical="center"/>
    </xf>
    <xf numFmtId="0" fontId="0" fillId="0" borderId="0" xfId="0" applyAlignment="1">
      <alignment vertical="center"/>
    </xf>
    <xf numFmtId="0" fontId="52" fillId="0" borderId="0" xfId="0" applyFont="1" applyFill="1" applyAlignment="1">
      <alignment horizontal="right" vertical="center" wrapText="1"/>
    </xf>
    <xf numFmtId="0" fontId="50" fillId="0" borderId="10" xfId="0" applyFont="1" applyBorder="1" applyAlignment="1">
      <alignment horizontal="right" vertical="center" wrapText="1"/>
    </xf>
    <xf numFmtId="0" fontId="50" fillId="0" borderId="0" xfId="0" applyFont="1" applyFill="1" applyAlignment="1">
      <alignment horizontal="left" vertical="center" wrapText="1" indent="1"/>
    </xf>
    <xf numFmtId="0" fontId="52" fillId="0" borderId="0" xfId="0" applyFont="1" applyFill="1" applyAlignment="1">
      <alignment vertical="center" wrapText="1"/>
    </xf>
    <xf numFmtId="0" fontId="53" fillId="0" borderId="0" xfId="0" applyFont="1" applyFill="1" applyAlignment="1">
      <alignment horizontal="right" vertical="center" wrapText="1"/>
    </xf>
    <xf numFmtId="3" fontId="52" fillId="0" borderId="10" xfId="0" applyNumberFormat="1" applyFont="1" applyFill="1" applyBorder="1" applyAlignment="1">
      <alignment horizontal="right" vertical="center" wrapText="1"/>
    </xf>
    <xf numFmtId="3" fontId="53" fillId="0" borderId="0" xfId="0" applyNumberFormat="1" applyFont="1" applyFill="1" applyAlignment="1">
      <alignment horizontal="right" vertical="center" wrapText="1"/>
    </xf>
    <xf numFmtId="0" fontId="50" fillId="0" borderId="0" xfId="0" applyFont="1" applyFill="1" applyAlignment="1">
      <alignment horizontal="left" vertical="center" wrapText="1"/>
    </xf>
    <xf numFmtId="0" fontId="51" fillId="0" borderId="10" xfId="0" applyFont="1" applyFill="1" applyBorder="1" applyAlignment="1">
      <alignment vertical="center" wrapText="1"/>
    </xf>
    <xf numFmtId="0" fontId="50" fillId="0" borderId="0" xfId="0" applyFont="1" applyFill="1" applyAlignment="1">
      <alignment vertical="center" wrapText="1"/>
    </xf>
    <xf numFmtId="3" fontId="52" fillId="0" borderId="0" xfId="0" applyNumberFormat="1" applyFont="1" applyFill="1" applyAlignment="1">
      <alignment horizontal="right" vertical="center" wrapText="1"/>
    </xf>
    <xf numFmtId="0" fontId="51" fillId="0" borderId="0" xfId="0" applyFont="1" applyFill="1" applyAlignment="1">
      <alignment vertical="center" wrapText="1"/>
    </xf>
    <xf numFmtId="0" fontId="51" fillId="0" borderId="12" xfId="0" applyFont="1" applyFill="1" applyBorder="1" applyAlignment="1">
      <alignment vertical="center" wrapText="1"/>
    </xf>
    <xf numFmtId="0" fontId="51" fillId="0" borderId="12" xfId="0" applyFont="1" applyFill="1" applyBorder="1" applyAlignment="1">
      <alignment horizontal="right" vertical="center" wrapText="1"/>
    </xf>
    <xf numFmtId="0" fontId="50" fillId="0" borderId="12" xfId="0" applyFont="1" applyFill="1" applyBorder="1" applyAlignment="1">
      <alignment horizontal="right" vertical="center" wrapText="1"/>
    </xf>
    <xf numFmtId="0" fontId="51" fillId="0" borderId="10" xfId="0" applyFont="1" applyFill="1" applyBorder="1" applyAlignment="1">
      <alignment horizontal="justify" vertical="center" wrapText="1"/>
    </xf>
    <xf numFmtId="0" fontId="55" fillId="0" borderId="0" xfId="0" applyFont="1" applyFill="1" applyAlignment="1">
      <alignment vertical="center"/>
    </xf>
    <xf numFmtId="0" fontId="0" fillId="0" borderId="0" xfId="0" applyFill="1" applyAlignment="1">
      <alignment vertical="center"/>
    </xf>
    <xf numFmtId="0" fontId="0" fillId="0" borderId="0" xfId="0" applyFill="1" applyAlignment="1">
      <alignment/>
    </xf>
    <xf numFmtId="0" fontId="6" fillId="0" borderId="0" xfId="0" applyFont="1" applyBorder="1" applyAlignment="1">
      <alignment horizontal="right" vertical="center" wrapText="1"/>
    </xf>
    <xf numFmtId="3" fontId="50" fillId="0" borderId="0" xfId="0" applyNumberFormat="1" applyFont="1" applyBorder="1" applyAlignment="1">
      <alignment horizontal="right" vertical="center" wrapText="1" indent="1"/>
    </xf>
    <xf numFmtId="0" fontId="8" fillId="0" borderId="0" xfId="0" applyFont="1" applyBorder="1" applyAlignment="1">
      <alignment horizontal="right" vertical="center" wrapText="1"/>
    </xf>
    <xf numFmtId="10" fontId="51" fillId="0" borderId="0" xfId="0" applyNumberFormat="1" applyFont="1" applyBorder="1" applyAlignment="1">
      <alignment horizontal="right" vertical="center" wrapText="1" indent="1"/>
    </xf>
    <xf numFmtId="10" fontId="50" fillId="0" borderId="0" xfId="0" applyNumberFormat="1" applyFont="1" applyBorder="1" applyAlignment="1">
      <alignment horizontal="right" vertical="center" wrapText="1" indent="1"/>
    </xf>
    <xf numFmtId="0" fontId="8" fillId="0" borderId="0" xfId="0" applyFont="1" applyBorder="1" applyAlignment="1">
      <alignment horizontal="center" vertical="center" wrapText="1"/>
    </xf>
    <xf numFmtId="0" fontId="8" fillId="0" borderId="10" xfId="0" applyFont="1" applyBorder="1" applyAlignment="1">
      <alignment horizontal="right" vertical="center" wrapText="1"/>
    </xf>
    <xf numFmtId="0" fontId="6" fillId="0" borderId="10" xfId="0" applyFont="1" applyBorder="1" applyAlignment="1">
      <alignment horizontal="right" vertical="center" wrapText="1"/>
    </xf>
    <xf numFmtId="3" fontId="53" fillId="0" borderId="0" xfId="0" applyNumberFormat="1" applyFont="1" applyBorder="1" applyAlignment="1">
      <alignment horizontal="right" vertical="center" wrapText="1" indent="1"/>
    </xf>
    <xf numFmtId="0" fontId="50" fillId="0" borderId="0" xfId="0" applyFont="1" applyBorder="1" applyAlignment="1">
      <alignment horizontal="right" vertical="center" wrapText="1" indent="1"/>
    </xf>
    <xf numFmtId="0" fontId="53" fillId="0" borderId="0" xfId="0" applyFont="1" applyBorder="1" applyAlignment="1">
      <alignment horizontal="right" vertical="center" wrapText="1" indent="1"/>
    </xf>
    <xf numFmtId="0" fontId="50" fillId="0" borderId="0" xfId="0" applyFont="1" applyBorder="1" applyAlignment="1">
      <alignment/>
    </xf>
    <xf numFmtId="0" fontId="51" fillId="0" borderId="0" xfId="0" applyFont="1" applyBorder="1" applyAlignment="1">
      <alignment horizontal="right" vertical="center" wrapText="1"/>
    </xf>
    <xf numFmtId="0" fontId="50" fillId="0" borderId="0" xfId="0" applyFont="1" applyBorder="1" applyAlignment="1">
      <alignment horizontal="right" vertical="center" wrapText="1"/>
    </xf>
    <xf numFmtId="0" fontId="52" fillId="0" borderId="0" xfId="0" applyFont="1" applyBorder="1" applyAlignment="1">
      <alignment vertical="center" wrapText="1"/>
    </xf>
    <xf numFmtId="3" fontId="51" fillId="0" borderId="0" xfId="0" applyNumberFormat="1" applyFont="1" applyAlignment="1">
      <alignment horizontal="right" vertical="center" wrapText="1"/>
    </xf>
    <xf numFmtId="3" fontId="51" fillId="0" borderId="10" xfId="0" applyNumberFormat="1" applyFont="1" applyBorder="1" applyAlignment="1">
      <alignment horizontal="right" vertical="center" wrapText="1"/>
    </xf>
    <xf numFmtId="3" fontId="53" fillId="0" borderId="0" xfId="0" applyNumberFormat="1" applyFont="1" applyBorder="1" applyAlignment="1">
      <alignment horizontal="right" vertical="center" wrapText="1"/>
    </xf>
    <xf numFmtId="3" fontId="52" fillId="0" borderId="0" xfId="0" applyNumberFormat="1" applyFont="1" applyBorder="1" applyAlignment="1">
      <alignment horizontal="right" vertical="center" wrapText="1"/>
    </xf>
    <xf numFmtId="10" fontId="53" fillId="0" borderId="0" xfId="0" applyNumberFormat="1" applyFont="1" applyBorder="1" applyAlignment="1">
      <alignment horizontal="right" vertical="center" wrapText="1"/>
    </xf>
    <xf numFmtId="10" fontId="52" fillId="0" borderId="0" xfId="0" applyNumberFormat="1" applyFont="1" applyBorder="1" applyAlignment="1">
      <alignment horizontal="right" vertical="center" wrapText="1"/>
    </xf>
    <xf numFmtId="0" fontId="56" fillId="0" borderId="0" xfId="0" applyFont="1" applyBorder="1" applyAlignment="1">
      <alignment horizontal="right" vertical="center" wrapText="1"/>
    </xf>
    <xf numFmtId="10" fontId="51" fillId="0" borderId="0" xfId="0" applyNumberFormat="1" applyFont="1" applyBorder="1" applyAlignment="1">
      <alignment horizontal="right" vertical="center" wrapText="1"/>
    </xf>
    <xf numFmtId="10" fontId="51" fillId="0" borderId="10" xfId="0" applyNumberFormat="1" applyFont="1" applyBorder="1" applyAlignment="1">
      <alignment horizontal="right" vertical="center" wrapText="1"/>
    </xf>
    <xf numFmtId="10" fontId="52" fillId="0" borderId="10" xfId="0" applyNumberFormat="1" applyFont="1" applyBorder="1" applyAlignment="1">
      <alignment horizontal="right" vertical="center" wrapText="1"/>
    </xf>
    <xf numFmtId="10" fontId="51" fillId="0" borderId="13" xfId="0" applyNumberFormat="1" applyFont="1" applyBorder="1" applyAlignment="1">
      <alignment horizontal="right" vertical="center" wrapText="1"/>
    </xf>
    <xf numFmtId="10" fontId="50" fillId="0" borderId="13" xfId="0" applyNumberFormat="1" applyFont="1" applyBorder="1" applyAlignment="1">
      <alignment horizontal="right" vertical="center" wrapText="1"/>
    </xf>
    <xf numFmtId="3" fontId="51" fillId="0" borderId="0" xfId="0" applyNumberFormat="1" applyFont="1" applyBorder="1" applyAlignment="1">
      <alignment horizontal="right" vertical="center" wrapText="1"/>
    </xf>
    <xf numFmtId="3" fontId="51" fillId="0" borderId="12" xfId="0" applyNumberFormat="1" applyFont="1" applyBorder="1" applyAlignment="1">
      <alignment horizontal="right" vertical="center" wrapText="1"/>
    </xf>
    <xf numFmtId="3" fontId="52" fillId="0" borderId="12" xfId="0" applyNumberFormat="1" applyFont="1" applyBorder="1" applyAlignment="1">
      <alignment horizontal="right" vertical="center" wrapText="1"/>
    </xf>
    <xf numFmtId="188" fontId="52" fillId="0" borderId="0" xfId="0" applyNumberFormat="1" applyFont="1" applyAlignment="1">
      <alignment horizontal="right" vertical="center" wrapText="1"/>
    </xf>
    <xf numFmtId="188" fontId="52" fillId="0" borderId="10" xfId="0" applyNumberFormat="1" applyFont="1" applyBorder="1" applyAlignment="1">
      <alignment horizontal="right" vertical="center" wrapText="1"/>
    </xf>
    <xf numFmtId="188" fontId="52" fillId="0" borderId="0" xfId="0" applyNumberFormat="1" applyFont="1" applyAlignment="1" quotePrefix="1">
      <alignment horizontal="right" vertical="center" wrapText="1"/>
    </xf>
    <xf numFmtId="188" fontId="52" fillId="0" borderId="12" xfId="0" applyNumberFormat="1" applyFont="1" applyBorder="1" applyAlignment="1">
      <alignment horizontal="right" vertical="center" wrapText="1"/>
    </xf>
    <xf numFmtId="188" fontId="50" fillId="0" borderId="0" xfId="0" applyNumberFormat="1" applyFont="1" applyAlignment="1">
      <alignment/>
    </xf>
    <xf numFmtId="188" fontId="50" fillId="0" borderId="0" xfId="33" applyNumberFormat="1" applyFont="1" applyAlignment="1">
      <alignment/>
    </xf>
    <xf numFmtId="188" fontId="52" fillId="0" borderId="11" xfId="0" applyNumberFormat="1" applyFont="1" applyFill="1" applyBorder="1" applyAlignment="1">
      <alignment horizontal="right" vertical="center" wrapText="1"/>
    </xf>
    <xf numFmtId="188" fontId="52" fillId="0" borderId="11" xfId="0" applyNumberFormat="1" applyFont="1" applyBorder="1" applyAlignment="1">
      <alignment horizontal="right" vertical="center" wrapText="1"/>
    </xf>
    <xf numFmtId="188" fontId="50" fillId="0" borderId="0" xfId="0" applyNumberFormat="1" applyFont="1" applyFill="1" applyAlignment="1">
      <alignment horizontal="right" vertical="center" wrapText="1"/>
    </xf>
    <xf numFmtId="188" fontId="50" fillId="0" borderId="0" xfId="0" applyNumberFormat="1" applyFont="1" applyAlignment="1">
      <alignment horizontal="right" vertical="center" wrapText="1"/>
    </xf>
    <xf numFmtId="188" fontId="50" fillId="0" borderId="11" xfId="0" applyNumberFormat="1" applyFont="1" applyFill="1" applyBorder="1" applyAlignment="1">
      <alignment horizontal="right" vertical="center" wrapText="1"/>
    </xf>
    <xf numFmtId="188" fontId="50" fillId="0" borderId="11" xfId="0" applyNumberFormat="1" applyFont="1" applyBorder="1" applyAlignment="1">
      <alignment horizontal="right" vertical="center" wrapText="1"/>
    </xf>
    <xf numFmtId="188" fontId="50" fillId="0" borderId="0" xfId="0" applyNumberFormat="1" applyFont="1" applyBorder="1" applyAlignment="1">
      <alignment horizontal="right" vertical="center" wrapText="1"/>
    </xf>
    <xf numFmtId="188" fontId="50" fillId="0" borderId="10" xfId="0" applyNumberFormat="1" applyFont="1" applyBorder="1" applyAlignment="1">
      <alignment horizontal="right" vertical="center" wrapText="1"/>
    </xf>
    <xf numFmtId="188" fontId="51" fillId="0" borderId="0" xfId="0" applyNumberFormat="1" applyFont="1" applyAlignment="1">
      <alignment horizontal="right" vertical="center" wrapText="1"/>
    </xf>
    <xf numFmtId="188" fontId="51" fillId="0" borderId="12" xfId="0" applyNumberFormat="1" applyFont="1" applyBorder="1" applyAlignment="1">
      <alignment horizontal="right" vertical="center" wrapText="1"/>
    </xf>
    <xf numFmtId="188" fontId="50" fillId="0" borderId="12" xfId="0" applyNumberFormat="1" applyFont="1" applyBorder="1" applyAlignment="1">
      <alignment horizontal="right" vertical="center" wrapText="1"/>
    </xf>
    <xf numFmtId="188" fontId="53" fillId="0" borderId="0" xfId="0" applyNumberFormat="1" applyFont="1" applyAlignment="1">
      <alignment horizontal="right" vertical="center" wrapText="1" indent="1"/>
    </xf>
    <xf numFmtId="10" fontId="50" fillId="0" borderId="0" xfId="0" applyNumberFormat="1" applyFont="1" applyFill="1" applyBorder="1" applyAlignment="1">
      <alignment horizontal="right" vertical="center" wrapText="1" indent="1"/>
    </xf>
    <xf numFmtId="188" fontId="53" fillId="0" borderId="0" xfId="0" applyNumberFormat="1" applyFont="1" applyAlignment="1">
      <alignment horizontal="right" vertical="center" wrapText="1"/>
    </xf>
    <xf numFmtId="188" fontId="53" fillId="0" borderId="10" xfId="0" applyNumberFormat="1" applyFont="1" applyBorder="1" applyAlignment="1">
      <alignment horizontal="right" vertical="center" wrapText="1"/>
    </xf>
    <xf numFmtId="38" fontId="51" fillId="0" borderId="0" xfId="0" applyNumberFormat="1" applyFont="1" applyAlignment="1">
      <alignment horizontal="right" vertical="center" wrapText="1"/>
    </xf>
    <xf numFmtId="38" fontId="51" fillId="0" borderId="0" xfId="0" applyNumberFormat="1" applyFont="1" applyBorder="1" applyAlignment="1">
      <alignment horizontal="right" vertical="center" wrapText="1"/>
    </xf>
    <xf numFmtId="188" fontId="53" fillId="0" borderId="0" xfId="0" applyNumberFormat="1" applyFont="1" applyFill="1" applyAlignment="1">
      <alignment horizontal="right" vertical="center" wrapText="1"/>
    </xf>
    <xf numFmtId="188" fontId="53" fillId="0" borderId="12" xfId="0" applyNumberFormat="1" applyFont="1" applyFill="1" applyBorder="1" applyAlignment="1">
      <alignment horizontal="right" vertical="center" wrapText="1"/>
    </xf>
    <xf numFmtId="188" fontId="53" fillId="0" borderId="11" xfId="0" applyNumberFormat="1" applyFont="1" applyFill="1" applyBorder="1" applyAlignment="1">
      <alignment horizontal="right" vertical="center" wrapText="1"/>
    </xf>
    <xf numFmtId="0" fontId="6" fillId="0" borderId="0" xfId="0" applyFont="1" applyFill="1" applyAlignment="1">
      <alignment/>
    </xf>
    <xf numFmtId="0" fontId="50" fillId="0" borderId="0" xfId="0" applyFont="1" applyAlignment="1">
      <alignment horizontal="left" vertical="center" wrapText="1"/>
    </xf>
    <xf numFmtId="0" fontId="53" fillId="0" borderId="0" xfId="0" applyFont="1" applyAlignment="1">
      <alignment horizontal="right" vertical="center" wrapText="1"/>
    </xf>
    <xf numFmtId="0" fontId="50" fillId="0" borderId="0" xfId="0" applyFont="1" applyAlignment="1">
      <alignment horizontal="justify" vertical="center" wrapText="1"/>
    </xf>
    <xf numFmtId="0" fontId="50" fillId="0" borderId="0" xfId="0" applyFont="1" applyAlignment="1">
      <alignment horizontal="right" vertical="center" wrapText="1"/>
    </xf>
    <xf numFmtId="0" fontId="51" fillId="0" borderId="0" xfId="0" applyFont="1" applyFill="1" applyAlignment="1">
      <alignment horizontal="right" vertical="center" wrapText="1"/>
    </xf>
    <xf numFmtId="0" fontId="51" fillId="0" borderId="10" xfId="0" applyFont="1" applyFill="1" applyBorder="1" applyAlignment="1">
      <alignment horizontal="right" vertical="center" wrapText="1"/>
    </xf>
    <xf numFmtId="0" fontId="50" fillId="0" borderId="0" xfId="0" applyFont="1" applyFill="1" applyAlignment="1">
      <alignment horizontal="right" vertical="center" wrapText="1"/>
    </xf>
    <xf numFmtId="0" fontId="50" fillId="0" borderId="10" xfId="0" applyFont="1" applyFill="1" applyBorder="1" applyAlignment="1">
      <alignment horizontal="right" vertical="center" wrapText="1"/>
    </xf>
    <xf numFmtId="0" fontId="53" fillId="0" borderId="0" xfId="0" applyFont="1" applyAlignment="1">
      <alignment horizontal="right" vertical="center" wrapText="1"/>
    </xf>
    <xf numFmtId="0" fontId="53" fillId="0" borderId="10" xfId="0" applyFont="1" applyBorder="1" applyAlignment="1">
      <alignment horizontal="right" vertical="center" wrapText="1"/>
    </xf>
    <xf numFmtId="0" fontId="52" fillId="0" borderId="0" xfId="0" applyFont="1" applyAlignment="1">
      <alignment horizontal="right" vertical="center" wrapText="1"/>
    </xf>
    <xf numFmtId="0" fontId="52" fillId="0" borderId="10" xfId="0" applyFont="1" applyBorder="1" applyAlignment="1">
      <alignment horizontal="right" vertical="center" wrapText="1"/>
    </xf>
    <xf numFmtId="0" fontId="50" fillId="0" borderId="0" xfId="0" applyFont="1" applyBorder="1" applyAlignment="1">
      <alignment vertical="center" wrapText="1"/>
    </xf>
    <xf numFmtId="0" fontId="52" fillId="0" borderId="0" xfId="0" applyFont="1" applyAlignment="1">
      <alignment vertical="center" wrapText="1"/>
    </xf>
    <xf numFmtId="0" fontId="50" fillId="0" borderId="0" xfId="0" applyFont="1" applyAlignment="1">
      <alignment horizontal="right" vertical="center" wrapText="1"/>
    </xf>
    <xf numFmtId="3" fontId="53" fillId="0" borderId="12" xfId="0" applyNumberFormat="1" applyFont="1" applyBorder="1" applyAlignment="1">
      <alignment horizontal="right" vertical="center" wrapText="1"/>
    </xf>
    <xf numFmtId="0" fontId="50" fillId="0" borderId="12" xfId="0" applyFont="1" applyBorder="1" applyAlignment="1">
      <alignment vertical="center" wrapText="1"/>
    </xf>
    <xf numFmtId="0" fontId="53" fillId="0" borderId="12" xfId="0" applyFont="1" applyBorder="1" applyAlignment="1">
      <alignment horizontal="right" vertical="center" wrapText="1"/>
    </xf>
    <xf numFmtId="15" fontId="51" fillId="0" borderId="10" xfId="0" applyNumberFormat="1" applyFont="1" applyBorder="1" applyAlignment="1" quotePrefix="1">
      <alignment horizontal="right" vertical="center" wrapText="1"/>
    </xf>
    <xf numFmtId="0" fontId="6" fillId="0" borderId="0" xfId="0" applyFont="1" applyAlignment="1">
      <alignment horizontal="right"/>
    </xf>
    <xf numFmtId="0" fontId="6" fillId="0" borderId="0" xfId="0" applyFont="1" applyFill="1" applyAlignment="1">
      <alignment horizontal="right"/>
    </xf>
    <xf numFmtId="0" fontId="57" fillId="0" borderId="0" xfId="0" applyFont="1" applyAlignment="1">
      <alignment/>
    </xf>
    <xf numFmtId="0" fontId="50" fillId="0" borderId="10" xfId="0" applyFont="1" applyBorder="1" applyAlignment="1">
      <alignment vertical="center" wrapText="1"/>
    </xf>
    <xf numFmtId="0" fontId="51" fillId="0" borderId="0" xfId="0" applyFont="1" applyAlignment="1">
      <alignment/>
    </xf>
    <xf numFmtId="0" fontId="50" fillId="0" borderId="0" xfId="0" applyFont="1" applyAlignment="1">
      <alignment horizontal="left" vertical="center" wrapText="1" indent="2"/>
    </xf>
    <xf numFmtId="188" fontId="51" fillId="0" borderId="0" xfId="0" applyNumberFormat="1" applyFont="1" applyFill="1" applyAlignment="1">
      <alignment horizontal="right" vertical="center" wrapText="1"/>
    </xf>
    <xf numFmtId="188" fontId="8" fillId="0" borderId="0" xfId="0" applyNumberFormat="1" applyFont="1" applyAlignment="1">
      <alignment/>
    </xf>
    <xf numFmtId="188" fontId="51" fillId="0" borderId="10" xfId="0" applyNumberFormat="1" applyFont="1" applyBorder="1" applyAlignment="1">
      <alignment horizontal="right" vertical="center" wrapText="1"/>
    </xf>
    <xf numFmtId="188" fontId="51" fillId="0" borderId="11" xfId="0" applyNumberFormat="1" applyFont="1" applyBorder="1" applyAlignment="1">
      <alignment horizontal="right" vertical="center" wrapText="1"/>
    </xf>
    <xf numFmtId="188" fontId="51" fillId="0" borderId="0" xfId="0" applyNumberFormat="1" applyFont="1" applyBorder="1" applyAlignment="1">
      <alignment horizontal="right" vertical="center" wrapText="1"/>
    </xf>
    <xf numFmtId="197" fontId="51" fillId="0" borderId="11" xfId="0" applyNumberFormat="1" applyFont="1" applyFill="1" applyBorder="1" applyAlignment="1">
      <alignment horizontal="right" vertical="center" wrapText="1"/>
    </xf>
    <xf numFmtId="187" fontId="50" fillId="0" borderId="11" xfId="0" applyNumberFormat="1" applyFont="1" applyFill="1" applyBorder="1" applyAlignment="1">
      <alignment horizontal="right" vertical="center" wrapText="1"/>
    </xf>
    <xf numFmtId="0" fontId="50" fillId="0" borderId="0" xfId="0" applyFont="1" applyAlignment="1">
      <alignment horizontal="right" vertical="center"/>
    </xf>
    <xf numFmtId="0" fontId="53" fillId="0" borderId="0" xfId="0" applyFont="1" applyAlignment="1">
      <alignment horizontal="right" vertical="center" wrapText="1"/>
    </xf>
    <xf numFmtId="0" fontId="50" fillId="0" borderId="0" xfId="0" applyFont="1" applyAlignment="1">
      <alignment horizontal="justify" vertical="center" wrapText="1"/>
    </xf>
    <xf numFmtId="0" fontId="52" fillId="0" borderId="0" xfId="0" applyFont="1" applyAlignment="1">
      <alignment horizontal="right" vertical="center" wrapText="1"/>
    </xf>
    <xf numFmtId="0" fontId="50" fillId="0" borderId="0" xfId="0" applyFont="1" applyBorder="1" applyAlignment="1">
      <alignment horizontal="justify" vertical="center" wrapText="1"/>
    </xf>
    <xf numFmtId="0" fontId="6" fillId="0" borderId="0" xfId="0" applyFont="1" applyBorder="1" applyAlignment="1">
      <alignment/>
    </xf>
    <xf numFmtId="0" fontId="8" fillId="0" borderId="0" xfId="0" applyFont="1" applyAlignment="1">
      <alignment/>
    </xf>
    <xf numFmtId="10" fontId="52" fillId="0" borderId="0" xfId="0" applyNumberFormat="1" applyFont="1" applyAlignment="1">
      <alignment horizontal="right" vertical="center" wrapText="1"/>
    </xf>
    <xf numFmtId="10" fontId="53" fillId="0" borderId="0" xfId="0" applyNumberFormat="1" applyFont="1" applyAlignment="1">
      <alignment horizontal="right" vertical="center" wrapText="1"/>
    </xf>
    <xf numFmtId="10" fontId="53" fillId="0" borderId="10" xfId="0" applyNumberFormat="1" applyFont="1" applyBorder="1" applyAlignment="1">
      <alignment horizontal="right" vertical="center" wrapText="1"/>
    </xf>
    <xf numFmtId="15" fontId="50" fillId="0" borderId="10" xfId="0" applyNumberFormat="1" applyFont="1" applyBorder="1" applyAlignment="1" quotePrefix="1">
      <alignment horizontal="right" vertical="center" wrapText="1"/>
    </xf>
    <xf numFmtId="0" fontId="8" fillId="0" borderId="0" xfId="0" applyFont="1" applyBorder="1" applyAlignment="1">
      <alignment horizontal="right"/>
    </xf>
    <xf numFmtId="15" fontId="50" fillId="0" borderId="10" xfId="0" applyNumberFormat="1" applyFont="1" applyBorder="1" applyAlignment="1" quotePrefix="1">
      <alignment horizontal="right" vertical="center" wrapText="1"/>
    </xf>
    <xf numFmtId="3" fontId="50" fillId="0" borderId="12" xfId="0" applyNumberFormat="1" applyFont="1" applyBorder="1" applyAlignment="1">
      <alignment horizontal="right" vertical="center" wrapText="1"/>
    </xf>
    <xf numFmtId="0" fontId="53" fillId="0" borderId="0" xfId="0" applyFont="1" applyBorder="1" applyAlignment="1">
      <alignment horizontal="right" vertical="center" wrapText="1"/>
    </xf>
    <xf numFmtId="0" fontId="52" fillId="0" borderId="0" xfId="0" applyFont="1" applyBorder="1" applyAlignment="1">
      <alignment horizontal="right" vertical="center" wrapText="1"/>
    </xf>
    <xf numFmtId="3" fontId="50" fillId="0" borderId="0" xfId="0" applyNumberFormat="1" applyFont="1" applyBorder="1" applyAlignment="1">
      <alignment horizontal="right" vertical="center" wrapText="1"/>
    </xf>
    <xf numFmtId="0" fontId="50"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50" fillId="0" borderId="0" xfId="0" applyFont="1" applyAlignment="1">
      <alignment horizontal="left" vertical="center" indent="1"/>
    </xf>
    <xf numFmtId="0" fontId="6" fillId="0" borderId="0" xfId="0" applyFont="1" applyFill="1" applyAlignment="1">
      <alignment vertical="center" wrapText="1"/>
    </xf>
    <xf numFmtId="0" fontId="8" fillId="0" borderId="0" xfId="0" applyFont="1" applyAlignment="1">
      <alignment horizontal="right"/>
    </xf>
    <xf numFmtId="0" fontId="51" fillId="0" borderId="0" xfId="0" applyFont="1" applyFill="1" applyAlignment="1">
      <alignment horizontal="right" vertical="center"/>
    </xf>
    <xf numFmtId="0" fontId="50" fillId="0" borderId="0" xfId="0" applyFont="1" applyFill="1" applyAlignment="1">
      <alignment horizontal="right" vertical="center"/>
    </xf>
    <xf numFmtId="0" fontId="51" fillId="0" borderId="0" xfId="0" applyFont="1" applyAlignment="1">
      <alignment horizontal="right" vertical="center"/>
    </xf>
    <xf numFmtId="0" fontId="51" fillId="0" borderId="10" xfId="0" applyFont="1" applyBorder="1" applyAlignment="1">
      <alignment horizontal="right" vertical="center"/>
    </xf>
    <xf numFmtId="0" fontId="50" fillId="0" borderId="10" xfId="0" applyFont="1" applyBorder="1" applyAlignment="1">
      <alignment horizontal="right" vertical="center"/>
    </xf>
    <xf numFmtId="188" fontId="51" fillId="0" borderId="0" xfId="0" applyNumberFormat="1" applyFont="1" applyAlignment="1">
      <alignment horizontal="right" vertical="center"/>
    </xf>
    <xf numFmtId="188" fontId="50" fillId="0" borderId="0" xfId="0" applyNumberFormat="1" applyFont="1" applyAlignment="1">
      <alignment horizontal="right" vertical="center"/>
    </xf>
    <xf numFmtId="188" fontId="53" fillId="0" borderId="11" xfId="0" applyNumberFormat="1" applyFont="1" applyBorder="1" applyAlignment="1">
      <alignment horizontal="right" vertical="center" wrapText="1"/>
    </xf>
    <xf numFmtId="188" fontId="53" fillId="33" borderId="0" xfId="0" applyNumberFormat="1" applyFont="1" applyFill="1" applyAlignment="1">
      <alignment horizontal="right" vertical="center" wrapText="1"/>
    </xf>
    <xf numFmtId="188" fontId="53" fillId="0" borderId="0" xfId="0" applyNumberFormat="1" applyFont="1" applyAlignment="1">
      <alignment horizontal="right" vertical="center" wrapText="1"/>
    </xf>
    <xf numFmtId="188" fontId="53" fillId="0" borderId="10" xfId="0" applyNumberFormat="1" applyFont="1" applyBorder="1" applyAlignment="1">
      <alignment horizontal="right" vertical="center" wrapText="1"/>
    </xf>
    <xf numFmtId="188" fontId="52" fillId="0" borderId="0" xfId="0" applyNumberFormat="1" applyFont="1" applyFill="1" applyAlignment="1">
      <alignment horizontal="right" vertical="center" wrapText="1"/>
    </xf>
    <xf numFmtId="0" fontId="53" fillId="0" borderId="0" xfId="0" applyFont="1" applyAlignment="1">
      <alignment horizontal="right" vertical="center" wrapText="1"/>
    </xf>
    <xf numFmtId="0" fontId="53" fillId="0" borderId="10" xfId="0" applyFont="1" applyBorder="1" applyAlignment="1">
      <alignment horizontal="right" vertical="center" wrapText="1"/>
    </xf>
    <xf numFmtId="0" fontId="50" fillId="0" borderId="0" xfId="0" applyFont="1" applyBorder="1" applyAlignment="1">
      <alignment vertical="center" wrapText="1"/>
    </xf>
    <xf numFmtId="0" fontId="52" fillId="0" borderId="0" xfId="0" applyFont="1" applyAlignment="1">
      <alignment vertical="center" wrapText="1"/>
    </xf>
    <xf numFmtId="0" fontId="51" fillId="0" borderId="0" xfId="0" applyFont="1" applyFill="1" applyAlignment="1">
      <alignment horizontal="right" vertical="center" wrapText="1"/>
    </xf>
    <xf numFmtId="0" fontId="50" fillId="0" borderId="0" xfId="0" applyFont="1" applyFill="1" applyAlignment="1">
      <alignment horizontal="right" vertical="center" wrapText="1"/>
    </xf>
    <xf numFmtId="0" fontId="50" fillId="0" borderId="0" xfId="0" applyFont="1" applyBorder="1" applyAlignment="1">
      <alignment horizontal="justify" vertical="center" wrapText="1"/>
    </xf>
    <xf numFmtId="0" fontId="51" fillId="0" borderId="0" xfId="0" applyFont="1" applyAlignment="1">
      <alignment vertical="center"/>
    </xf>
    <xf numFmtId="188" fontId="8" fillId="0" borderId="0" xfId="0" applyNumberFormat="1" applyFont="1" applyBorder="1" applyAlignment="1">
      <alignment horizontal="right" vertical="center" wrapText="1"/>
    </xf>
    <xf numFmtId="188" fontId="6" fillId="0" borderId="0" xfId="0" applyNumberFormat="1" applyFont="1" applyBorder="1" applyAlignment="1">
      <alignment horizontal="right" vertical="center" wrapText="1"/>
    </xf>
    <xf numFmtId="188" fontId="6" fillId="0" borderId="0" xfId="0" applyNumberFormat="1" applyFont="1" applyFill="1" applyBorder="1" applyAlignment="1">
      <alignment horizontal="right" vertical="center" wrapText="1"/>
    </xf>
    <xf numFmtId="188" fontId="53" fillId="0" borderId="0" xfId="0" applyNumberFormat="1" applyFont="1" applyBorder="1" applyAlignment="1">
      <alignment horizontal="right" vertical="center" wrapText="1"/>
    </xf>
    <xf numFmtId="188" fontId="52" fillId="0" borderId="0" xfId="0" applyNumberFormat="1" applyFont="1" applyBorder="1" applyAlignment="1">
      <alignment horizontal="right" vertical="center" wrapText="1"/>
    </xf>
    <xf numFmtId="0" fontId="50" fillId="0" borderId="0" xfId="0" applyFont="1" applyBorder="1" applyAlignment="1">
      <alignment wrapText="1"/>
    </xf>
    <xf numFmtId="0" fontId="51" fillId="0" borderId="0" xfId="0" applyFont="1" applyBorder="1" applyAlignment="1">
      <alignment horizontal="justify" vertical="center" wrapText="1"/>
    </xf>
    <xf numFmtId="0" fontId="58" fillId="0" borderId="0" xfId="0" applyFont="1" applyBorder="1" applyAlignment="1">
      <alignment vertical="center"/>
    </xf>
    <xf numFmtId="0" fontId="59" fillId="0" borderId="12" xfId="0" applyFont="1" applyBorder="1" applyAlignment="1">
      <alignment horizontal="right" vertical="center" wrapText="1"/>
    </xf>
    <xf numFmtId="0" fontId="58" fillId="0" borderId="12" xfId="0" applyFont="1" applyBorder="1" applyAlignment="1">
      <alignment horizontal="right" vertical="center" wrapText="1"/>
    </xf>
    <xf numFmtId="15" fontId="50" fillId="0" borderId="10" xfId="0" applyNumberFormat="1" applyFont="1" applyBorder="1" applyAlignment="1" quotePrefix="1">
      <alignment horizontal="right" vertical="center" wrapText="1"/>
    </xf>
    <xf numFmtId="0" fontId="52" fillId="0" borderId="0" xfId="0" applyFont="1" applyAlignment="1" quotePrefix="1">
      <alignment horizontal="justify" vertical="center" wrapText="1"/>
    </xf>
    <xf numFmtId="15" fontId="51" fillId="0" borderId="0" xfId="0" applyNumberFormat="1" applyFont="1" applyBorder="1" applyAlignment="1">
      <alignment horizontal="right" vertical="center" wrapText="1"/>
    </xf>
    <xf numFmtId="15" fontId="50" fillId="0" borderId="0" xfId="0" applyNumberFormat="1" applyFont="1" applyBorder="1" applyAlignment="1">
      <alignment horizontal="right" vertical="center" wrapText="1"/>
    </xf>
    <xf numFmtId="10" fontId="50" fillId="0" borderId="0" xfId="0" applyNumberFormat="1" applyFont="1" applyBorder="1" applyAlignment="1">
      <alignment horizontal="right" vertical="center" wrapText="1"/>
    </xf>
    <xf numFmtId="10" fontId="50" fillId="0" borderId="10" xfId="0" applyNumberFormat="1" applyFont="1" applyBorder="1" applyAlignment="1">
      <alignment horizontal="right" vertical="center" wrapText="1"/>
    </xf>
    <xf numFmtId="0" fontId="6" fillId="0" borderId="0" xfId="0" applyFont="1" applyAlignment="1">
      <alignment horizontal="right" vertical="center"/>
    </xf>
    <xf numFmtId="0" fontId="8" fillId="0" borderId="0" xfId="0" applyFont="1" applyFill="1" applyAlignment="1">
      <alignment vertical="center"/>
    </xf>
    <xf numFmtId="0" fontId="8" fillId="0" borderId="0" xfId="0" applyFont="1" applyFill="1" applyAlignment="1">
      <alignment horizontal="justify" vertical="center"/>
    </xf>
    <xf numFmtId="186" fontId="52" fillId="0" borderId="12" xfId="0" applyNumberFormat="1" applyFont="1" applyBorder="1" applyAlignment="1">
      <alignment horizontal="right" vertical="center" wrapText="1"/>
    </xf>
    <xf numFmtId="2" fontId="53" fillId="0" borderId="0" xfId="0" applyNumberFormat="1" applyFont="1" applyAlignment="1">
      <alignment horizontal="right" vertical="center" wrapText="1"/>
    </xf>
    <xf numFmtId="2" fontId="51" fillId="0" borderId="10" xfId="0" applyNumberFormat="1" applyFont="1" applyBorder="1" applyAlignment="1">
      <alignment horizontal="right" vertical="center" wrapText="1"/>
    </xf>
    <xf numFmtId="2" fontId="52" fillId="0" borderId="10" xfId="0" applyNumberFormat="1" applyFont="1" applyBorder="1" applyAlignment="1">
      <alignment horizontal="right" vertical="center" wrapText="1"/>
    </xf>
    <xf numFmtId="188" fontId="53" fillId="0" borderId="14" xfId="0" applyNumberFormat="1" applyFont="1" applyBorder="1" applyAlignment="1">
      <alignment horizontal="right" vertical="center" wrapText="1"/>
    </xf>
    <xf numFmtId="188" fontId="50" fillId="0" borderId="14" xfId="0" applyNumberFormat="1" applyFont="1" applyBorder="1" applyAlignment="1">
      <alignment horizontal="right" vertical="center" wrapText="1"/>
    </xf>
    <xf numFmtId="2" fontId="53" fillId="0" borderId="0" xfId="0" applyNumberFormat="1" applyFont="1" applyBorder="1" applyAlignment="1">
      <alignment horizontal="right" vertical="center" wrapText="1"/>
    </xf>
    <xf numFmtId="2" fontId="53" fillId="0" borderId="10" xfId="0" applyNumberFormat="1" applyFont="1" applyBorder="1" applyAlignment="1">
      <alignment horizontal="right" vertical="center" wrapText="1"/>
    </xf>
    <xf numFmtId="2" fontId="52" fillId="0" borderId="0" xfId="0" applyNumberFormat="1" applyFont="1" applyBorder="1" applyAlignment="1">
      <alignment horizontal="right" vertical="center" wrapText="1"/>
    </xf>
    <xf numFmtId="0" fontId="55" fillId="0" borderId="0" xfId="0" applyFont="1" applyFill="1" applyAlignment="1">
      <alignment horizontal="left" vertical="top" wrapText="1"/>
    </xf>
    <xf numFmtId="0" fontId="49" fillId="0" borderId="0" xfId="0" applyFont="1" applyAlignment="1">
      <alignment horizont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3" fillId="0" borderId="0" xfId="0" applyFont="1" applyAlignment="1">
      <alignment horizontal="right" vertical="center" wrapText="1"/>
    </xf>
    <xf numFmtId="0" fontId="53" fillId="0" borderId="10" xfId="0" applyFont="1" applyBorder="1" applyAlignment="1">
      <alignment horizontal="right" vertical="center" wrapText="1"/>
    </xf>
    <xf numFmtId="0" fontId="53" fillId="0" borderId="0" xfId="0" applyFont="1" applyFill="1" applyAlignment="1">
      <alignment wrapText="1"/>
    </xf>
    <xf numFmtId="0" fontId="53" fillId="0" borderId="0" xfId="0" applyFont="1" applyAlignment="1">
      <alignment horizontal="left" vertical="top" wrapText="1"/>
    </xf>
    <xf numFmtId="188" fontId="53" fillId="0" borderId="0" xfId="0" applyNumberFormat="1" applyFont="1" applyAlignment="1">
      <alignment horizontal="right" vertical="center" wrapText="1"/>
    </xf>
    <xf numFmtId="188" fontId="53" fillId="0" borderId="10" xfId="0" applyNumberFormat="1" applyFont="1" applyBorder="1" applyAlignment="1">
      <alignment horizontal="right" vertical="center" wrapText="1"/>
    </xf>
    <xf numFmtId="15" fontId="50" fillId="0" borderId="10" xfId="0" applyNumberFormat="1" applyFont="1" applyBorder="1" applyAlignment="1" quotePrefix="1">
      <alignment horizontal="right" vertical="center" wrapText="1"/>
    </xf>
    <xf numFmtId="0" fontId="6" fillId="0" borderId="0" xfId="0" applyFont="1" applyBorder="1" applyAlignment="1">
      <alignment wrapText="1"/>
    </xf>
    <xf numFmtId="0" fontId="6"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15" fontId="51" fillId="0" borderId="10" xfId="0" applyNumberFormat="1" applyFont="1" applyBorder="1" applyAlignment="1" quotePrefix="1">
      <alignment horizontal="right" vertical="center" wrapText="1"/>
    </xf>
    <xf numFmtId="0" fontId="52" fillId="0" borderId="0" xfId="0" applyFont="1" applyAlignment="1">
      <alignment vertical="center" wrapText="1"/>
    </xf>
    <xf numFmtId="0" fontId="50" fillId="0" borderId="0" xfId="0" applyFont="1" applyBorder="1" applyAlignment="1">
      <alignment vertical="center" wrapText="1"/>
    </xf>
    <xf numFmtId="0" fontId="50" fillId="0" borderId="0" xfId="0" applyFont="1" applyAlignment="1">
      <alignment horizontal="left" vertical="top" wrapText="1"/>
    </xf>
    <xf numFmtId="0" fontId="50" fillId="0" borderId="0" xfId="0" applyFont="1" applyBorder="1" applyAlignment="1">
      <alignment horizontal="justify"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4:K22"/>
  <sheetViews>
    <sheetView zoomScalePageLayoutView="0" workbookViewId="0" topLeftCell="A7">
      <selection activeCell="I15" sqref="I15"/>
    </sheetView>
  </sheetViews>
  <sheetFormatPr defaultColWidth="9.140625" defaultRowHeight="15"/>
  <sheetData>
    <row r="4" spans="2:11" s="1" customFormat="1" ht="25.5">
      <c r="B4" s="213" t="s">
        <v>0</v>
      </c>
      <c r="C4" s="213"/>
      <c r="D4" s="213"/>
      <c r="E4" s="213"/>
      <c r="F4" s="213"/>
      <c r="G4" s="213"/>
      <c r="H4" s="213"/>
      <c r="I4" s="213"/>
      <c r="J4" s="213"/>
      <c r="K4" s="213"/>
    </row>
    <row r="5" s="1" customFormat="1" ht="25.5"/>
    <row r="6" spans="2:11" s="1" customFormat="1" ht="25.5">
      <c r="B6" s="213" t="s">
        <v>1</v>
      </c>
      <c r="C6" s="213"/>
      <c r="D6" s="213"/>
      <c r="E6" s="213"/>
      <c r="F6" s="213"/>
      <c r="G6" s="213"/>
      <c r="H6" s="213"/>
      <c r="I6" s="213"/>
      <c r="J6" s="213"/>
      <c r="K6" s="213"/>
    </row>
    <row r="7" s="1" customFormat="1" ht="25.5"/>
    <row r="8" spans="2:11" s="1" customFormat="1" ht="25.5">
      <c r="B8" s="213" t="s">
        <v>193</v>
      </c>
      <c r="C8" s="213"/>
      <c r="D8" s="213"/>
      <c r="E8" s="213"/>
      <c r="F8" s="213"/>
      <c r="G8" s="213"/>
      <c r="H8" s="213"/>
      <c r="I8" s="213"/>
      <c r="J8" s="213"/>
      <c r="K8" s="213"/>
    </row>
    <row r="9" s="1" customFormat="1" ht="25.5"/>
    <row r="10" spans="2:11" ht="25.5" customHeight="1">
      <c r="B10" s="31" t="s">
        <v>123</v>
      </c>
      <c r="C10" s="31"/>
      <c r="D10" s="31"/>
      <c r="E10" s="31"/>
      <c r="F10" s="31"/>
      <c r="G10" s="31"/>
      <c r="H10" s="31"/>
      <c r="I10" s="31"/>
      <c r="J10" s="31"/>
      <c r="K10" s="31"/>
    </row>
    <row r="11" spans="2:8" ht="25.5" customHeight="1">
      <c r="B11" s="49" t="s">
        <v>188</v>
      </c>
      <c r="C11" s="50"/>
      <c r="D11" s="51"/>
      <c r="E11" s="51"/>
      <c r="F11" s="51"/>
      <c r="G11" s="51"/>
      <c r="H11" s="51"/>
    </row>
    <row r="12" spans="2:8" ht="25.5" customHeight="1">
      <c r="B12" s="49" t="s">
        <v>189</v>
      </c>
      <c r="C12" s="50"/>
      <c r="D12" s="51"/>
      <c r="E12" s="51"/>
      <c r="F12" s="51"/>
      <c r="G12" s="51"/>
      <c r="H12" s="51"/>
    </row>
    <row r="13" spans="2:3" ht="25.5" customHeight="1">
      <c r="B13" s="31" t="s">
        <v>124</v>
      </c>
      <c r="C13" s="32"/>
    </row>
    <row r="14" spans="2:3" ht="25.5" customHeight="1">
      <c r="B14" s="31" t="s">
        <v>125</v>
      </c>
      <c r="C14" s="32"/>
    </row>
    <row r="15" spans="2:3" ht="25.5" customHeight="1">
      <c r="B15" s="31" t="s">
        <v>126</v>
      </c>
      <c r="C15" s="32"/>
    </row>
    <row r="16" spans="2:3" ht="25.5" customHeight="1">
      <c r="B16" s="31" t="s">
        <v>127</v>
      </c>
      <c r="C16" s="32"/>
    </row>
    <row r="17" spans="2:3" ht="25.5" customHeight="1">
      <c r="B17" s="31" t="s">
        <v>128</v>
      </c>
      <c r="C17" s="32"/>
    </row>
    <row r="18" spans="2:3" ht="25.5" customHeight="1">
      <c r="B18" s="31" t="s">
        <v>129</v>
      </c>
      <c r="C18" s="32"/>
    </row>
    <row r="19" spans="2:3" ht="25.5" customHeight="1">
      <c r="B19" s="31" t="s">
        <v>130</v>
      </c>
      <c r="C19" s="32"/>
    </row>
    <row r="20" spans="2:3" ht="25.5" customHeight="1">
      <c r="B20" s="31" t="s">
        <v>122</v>
      </c>
      <c r="C20" s="32"/>
    </row>
    <row r="22" spans="2:11" ht="95.25" customHeight="1">
      <c r="B22" s="212" t="s">
        <v>194</v>
      </c>
      <c r="C22" s="212"/>
      <c r="D22" s="212"/>
      <c r="E22" s="212"/>
      <c r="F22" s="212"/>
      <c r="G22" s="212"/>
      <c r="H22" s="212"/>
      <c r="I22" s="212"/>
      <c r="J22" s="212"/>
      <c r="K22" s="212"/>
    </row>
  </sheetData>
  <sheetProtection/>
  <mergeCells count="4">
    <mergeCell ref="B22:K22"/>
    <mergeCell ref="B4:K4"/>
    <mergeCell ref="B6:K6"/>
    <mergeCell ref="B8:K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C35"/>
  <sheetViews>
    <sheetView zoomScalePageLayoutView="0" workbookViewId="0" topLeftCell="A41">
      <selection activeCell="I65" sqref="I65"/>
    </sheetView>
  </sheetViews>
  <sheetFormatPr defaultColWidth="9.140625" defaultRowHeight="21" customHeight="1"/>
  <cols>
    <col min="1" max="1" width="62.140625" style="2" customWidth="1"/>
    <col min="2" max="3" width="21.7109375" style="2" customWidth="1"/>
    <col min="4" max="5" width="9.140625" style="2" customWidth="1"/>
    <col min="6" max="6" width="41.421875" style="2" customWidth="1"/>
    <col min="7" max="16384" width="9.140625" style="2" customWidth="1"/>
  </cols>
  <sheetData>
    <row r="2" ht="21" customHeight="1">
      <c r="A2" s="183" t="s">
        <v>114</v>
      </c>
    </row>
    <row r="3" ht="9" customHeight="1">
      <c r="A3" s="132"/>
    </row>
    <row r="4" spans="2:3" ht="21" customHeight="1">
      <c r="B4" s="37"/>
      <c r="C4" s="181"/>
    </row>
    <row r="5" spans="1:3" ht="21" customHeight="1">
      <c r="A5" s="143"/>
      <c r="B5" s="166" t="s">
        <v>228</v>
      </c>
      <c r="C5" s="141" t="s">
        <v>71</v>
      </c>
    </row>
    <row r="6" spans="1:3" ht="21" customHeight="1" thickBot="1">
      <c r="A6" s="143"/>
      <c r="B6" s="167">
        <v>2019</v>
      </c>
      <c r="C6" s="168">
        <v>2018</v>
      </c>
    </row>
    <row r="7" spans="1:3" ht="21" customHeight="1">
      <c r="A7" s="143"/>
      <c r="B7" s="180" t="s">
        <v>3</v>
      </c>
      <c r="C7" s="181" t="s">
        <v>3</v>
      </c>
    </row>
    <row r="8" spans="1:2" ht="21" customHeight="1">
      <c r="A8" s="13" t="s">
        <v>91</v>
      </c>
      <c r="B8" s="5"/>
    </row>
    <row r="9" spans="1:2" ht="21" customHeight="1">
      <c r="A9" s="13"/>
      <c r="B9" s="5"/>
    </row>
    <row r="10" spans="1:2" ht="21" customHeight="1">
      <c r="A10" s="13" t="s">
        <v>92</v>
      </c>
      <c r="B10" s="5"/>
    </row>
    <row r="11" spans="1:3" ht="21" customHeight="1">
      <c r="A11" s="6" t="s">
        <v>93</v>
      </c>
      <c r="B11" s="12">
        <v>134293</v>
      </c>
      <c r="C11" s="3">
        <v>126328</v>
      </c>
    </row>
    <row r="12" spans="1:3" ht="21" customHeight="1">
      <c r="A12" s="6" t="s">
        <v>94</v>
      </c>
      <c r="B12" s="12">
        <v>50528</v>
      </c>
      <c r="C12" s="3">
        <v>50223</v>
      </c>
    </row>
    <row r="13" spans="1:3" ht="21" customHeight="1">
      <c r="A13" s="6" t="s">
        <v>95</v>
      </c>
      <c r="B13" s="12">
        <v>26710</v>
      </c>
      <c r="C13" s="3">
        <v>21239</v>
      </c>
    </row>
    <row r="14" spans="1:3" ht="21" customHeight="1">
      <c r="A14" s="6" t="s">
        <v>96</v>
      </c>
      <c r="B14" s="12">
        <v>2407</v>
      </c>
      <c r="C14" s="3">
        <v>1171</v>
      </c>
    </row>
    <row r="15" spans="1:3" ht="21" customHeight="1">
      <c r="A15" s="6" t="s">
        <v>97</v>
      </c>
      <c r="B15" s="12">
        <v>41497</v>
      </c>
      <c r="C15" s="3">
        <v>38147</v>
      </c>
    </row>
    <row r="16" spans="1:3" ht="21" customHeight="1">
      <c r="A16" s="6" t="s">
        <v>98</v>
      </c>
      <c r="B16" s="12">
        <v>48743</v>
      </c>
      <c r="C16" s="3">
        <v>51093</v>
      </c>
    </row>
    <row r="17" spans="1:3" ht="21" customHeight="1">
      <c r="A17" s="6" t="s">
        <v>99</v>
      </c>
      <c r="B17" s="12">
        <v>67935</v>
      </c>
      <c r="C17" s="3">
        <v>66256</v>
      </c>
    </row>
    <row r="18" spans="1:3" ht="21" customHeight="1">
      <c r="A18" s="6" t="s">
        <v>100</v>
      </c>
      <c r="B18" s="12">
        <v>1750</v>
      </c>
      <c r="C18" s="3">
        <v>1675</v>
      </c>
    </row>
    <row r="19" spans="1:3" ht="21" customHeight="1">
      <c r="A19" s="6" t="s">
        <v>101</v>
      </c>
      <c r="B19" s="12">
        <v>20760</v>
      </c>
      <c r="C19" s="3">
        <v>18006</v>
      </c>
    </row>
    <row r="20" spans="1:3" ht="21" customHeight="1">
      <c r="A20" s="6" t="s">
        <v>102</v>
      </c>
      <c r="B20" s="12">
        <v>128244</v>
      </c>
      <c r="C20" s="3">
        <v>118574</v>
      </c>
    </row>
    <row r="21" spans="1:3" ht="21" customHeight="1">
      <c r="A21" s="13"/>
      <c r="B21" s="176"/>
      <c r="C21" s="123"/>
    </row>
    <row r="22" spans="1:3" ht="21" customHeight="1">
      <c r="A22" s="13" t="s">
        <v>103</v>
      </c>
      <c r="B22" s="176"/>
      <c r="C22" s="123"/>
    </row>
    <row r="23" spans="1:3" ht="54" customHeight="1">
      <c r="A23" s="35" t="s">
        <v>104</v>
      </c>
      <c r="B23" s="12">
        <v>14453</v>
      </c>
      <c r="C23" s="3">
        <v>11150</v>
      </c>
    </row>
    <row r="24" spans="1:3" ht="21" customHeight="1">
      <c r="A24" s="35" t="s">
        <v>105</v>
      </c>
      <c r="B24" s="12">
        <v>255698</v>
      </c>
      <c r="C24" s="3">
        <v>243963</v>
      </c>
    </row>
    <row r="25" spans="1:3" ht="21" customHeight="1">
      <c r="A25" s="35" t="s">
        <v>106</v>
      </c>
      <c r="B25" s="12">
        <v>14362</v>
      </c>
      <c r="C25" s="3">
        <v>15613</v>
      </c>
    </row>
    <row r="26" spans="1:3" ht="21" customHeight="1" thickBot="1">
      <c r="A26" s="35" t="s">
        <v>102</v>
      </c>
      <c r="B26" s="11">
        <v>84522</v>
      </c>
      <c r="C26" s="8">
        <v>78282</v>
      </c>
    </row>
    <row r="27" spans="1:3" ht="21" customHeight="1">
      <c r="A27" s="13"/>
      <c r="B27" s="176"/>
      <c r="C27" s="123"/>
    </row>
    <row r="28" spans="1:3" ht="21" customHeight="1">
      <c r="A28" s="13" t="s">
        <v>107</v>
      </c>
      <c r="B28" s="12">
        <f>SUM(B11:B26)</f>
        <v>891902</v>
      </c>
      <c r="C28" s="9">
        <f>SUM(C11:C26)</f>
        <v>841720</v>
      </c>
    </row>
    <row r="29" spans="1:3" ht="21" customHeight="1">
      <c r="A29" s="13"/>
      <c r="B29" s="176"/>
      <c r="C29" s="123"/>
    </row>
    <row r="30" spans="1:3" ht="21" customHeight="1">
      <c r="A30" s="13" t="s">
        <v>257</v>
      </c>
      <c r="B30" s="12">
        <v>80517</v>
      </c>
      <c r="C30" s="3">
        <v>65437</v>
      </c>
    </row>
    <row r="31" spans="1:3" ht="21" customHeight="1">
      <c r="A31" s="13"/>
      <c r="B31" s="176"/>
      <c r="C31" s="123"/>
    </row>
    <row r="32" spans="1:3" ht="21" customHeight="1" thickBot="1">
      <c r="A32" s="13" t="s">
        <v>108</v>
      </c>
      <c r="B32" s="11">
        <v>380119</v>
      </c>
      <c r="C32" s="8">
        <v>360078</v>
      </c>
    </row>
    <row r="33" spans="1:3" ht="21" customHeight="1">
      <c r="A33" s="13"/>
      <c r="B33" s="176"/>
      <c r="C33" s="123"/>
    </row>
    <row r="34" spans="1:3" ht="21" customHeight="1" thickBot="1">
      <c r="A34" s="13" t="s">
        <v>109</v>
      </c>
      <c r="B34" s="25">
        <f>SUM(B28,B30,B32)</f>
        <v>1352538</v>
      </c>
      <c r="C34" s="10">
        <f>SUM(C28,C30,C32)</f>
        <v>1267235</v>
      </c>
    </row>
    <row r="35" spans="1:2" ht="21" customHeight="1" thickTop="1">
      <c r="A35" s="13"/>
      <c r="B35" s="5"/>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I3" sqref="I3"/>
    </sheetView>
  </sheetViews>
  <sheetFormatPr defaultColWidth="9.140625" defaultRowHeight="15"/>
  <cols>
    <col min="1" max="1" width="77.421875" style="2" customWidth="1"/>
    <col min="2" max="3" width="19.8515625" style="2" customWidth="1"/>
    <col min="4" max="16384" width="9.140625" style="2" customWidth="1"/>
  </cols>
  <sheetData>
    <row r="1" ht="21" customHeight="1"/>
    <row r="2" ht="21" customHeight="1">
      <c r="A2" s="183" t="s">
        <v>165</v>
      </c>
    </row>
    <row r="3" spans="1:3" ht="9" customHeight="1">
      <c r="A3" s="63"/>
      <c r="B3" s="63"/>
      <c r="C3" s="63"/>
    </row>
    <row r="4" spans="1:4" ht="21" customHeight="1">
      <c r="A4" s="178"/>
      <c r="B4" s="64"/>
      <c r="C4" s="65" t="s">
        <v>2</v>
      </c>
      <c r="D4" s="63"/>
    </row>
    <row r="5" spans="1:4" ht="21" customHeight="1">
      <c r="A5" s="228" t="s">
        <v>135</v>
      </c>
      <c r="B5" s="166" t="s">
        <v>228</v>
      </c>
      <c r="C5" s="65" t="s">
        <v>71</v>
      </c>
      <c r="D5" s="63"/>
    </row>
    <row r="6" spans="1:4" ht="21" customHeight="1" thickBot="1">
      <c r="A6" s="228"/>
      <c r="B6" s="167">
        <v>2019</v>
      </c>
      <c r="C6" s="34">
        <v>2018</v>
      </c>
      <c r="D6" s="63"/>
    </row>
    <row r="7" spans="1:4" ht="21" customHeight="1">
      <c r="A7" s="178" t="s">
        <v>142</v>
      </c>
      <c r="B7" s="69">
        <v>1352538</v>
      </c>
      <c r="C7" s="70">
        <v>1267235</v>
      </c>
      <c r="D7" s="63"/>
    </row>
    <row r="8" spans="1:4" ht="21" customHeight="1">
      <c r="A8" s="178" t="s">
        <v>166</v>
      </c>
      <c r="B8" s="71">
        <v>0.002</v>
      </c>
      <c r="C8" s="72">
        <v>0.0019</v>
      </c>
      <c r="D8" s="63"/>
    </row>
    <row r="9" spans="1:4" ht="21" customHeight="1">
      <c r="A9" s="178"/>
      <c r="B9" s="64"/>
      <c r="C9" s="73"/>
      <c r="D9" s="63"/>
    </row>
    <row r="10" spans="1:4" ht="21" customHeight="1">
      <c r="A10" s="178" t="s">
        <v>167</v>
      </c>
      <c r="B10" s="69">
        <v>6032</v>
      </c>
      <c r="C10" s="157">
        <v>5419</v>
      </c>
      <c r="D10" s="63"/>
    </row>
    <row r="11" spans="1:4" ht="21" customHeight="1">
      <c r="A11" s="178" t="s">
        <v>168</v>
      </c>
      <c r="B11" s="71">
        <v>0.0045</v>
      </c>
      <c r="C11" s="72">
        <v>0.0043</v>
      </c>
      <c r="D11" s="63"/>
    </row>
    <row r="12" spans="1:4" ht="21" customHeight="1">
      <c r="A12" s="178"/>
      <c r="B12" s="64"/>
      <c r="C12" s="73"/>
      <c r="D12" s="63"/>
    </row>
    <row r="13" spans="1:4" ht="21" customHeight="1">
      <c r="A13" s="178" t="s">
        <v>169</v>
      </c>
      <c r="B13" s="74">
        <v>0.0001</v>
      </c>
      <c r="C13" s="72">
        <v>0.0001</v>
      </c>
      <c r="D13" s="63"/>
    </row>
    <row r="14" spans="1:4" ht="21" customHeight="1" thickBot="1">
      <c r="A14" s="178" t="s">
        <v>170</v>
      </c>
      <c r="B14" s="75">
        <v>0.002</v>
      </c>
      <c r="C14" s="76">
        <v>0.0019</v>
      </c>
      <c r="D14" s="63"/>
    </row>
    <row r="15" spans="1:4" ht="21" customHeight="1">
      <c r="A15" s="178"/>
      <c r="B15" s="64"/>
      <c r="C15" s="65"/>
      <c r="D15" s="63"/>
    </row>
    <row r="16" spans="1:4" ht="21" customHeight="1">
      <c r="A16" s="178"/>
      <c r="B16" s="64" t="s">
        <v>221</v>
      </c>
      <c r="C16" s="65" t="s">
        <v>221</v>
      </c>
      <c r="D16" s="63"/>
    </row>
    <row r="17" spans="1:4" ht="21" customHeight="1" thickBot="1">
      <c r="A17" s="178"/>
      <c r="B17" s="196">
        <v>43646</v>
      </c>
      <c r="C17" s="197">
        <v>43281</v>
      </c>
      <c r="D17" s="63"/>
    </row>
    <row r="18" spans="1:4" ht="21" customHeight="1" thickBot="1">
      <c r="A18" s="178" t="s">
        <v>171</v>
      </c>
      <c r="B18" s="77">
        <v>0.0135</v>
      </c>
      <c r="C18" s="78">
        <v>0.0147</v>
      </c>
      <c r="D18" s="63"/>
    </row>
    <row r="20" spans="1:3" ht="36" customHeight="1">
      <c r="A20" s="229" t="s">
        <v>252</v>
      </c>
      <c r="B20" s="229"/>
      <c r="C20" s="229"/>
    </row>
    <row r="21" spans="1:3" ht="36" customHeight="1">
      <c r="A21" s="229" t="s">
        <v>190</v>
      </c>
      <c r="B21" s="229"/>
      <c r="C21" s="229"/>
    </row>
    <row r="22" spans="1:3" ht="34.5" customHeight="1">
      <c r="A22" s="229" t="s">
        <v>258</v>
      </c>
      <c r="B22" s="229"/>
      <c r="C22" s="229"/>
    </row>
  </sheetData>
  <sheetProtection/>
  <mergeCells count="4">
    <mergeCell ref="A5:A6"/>
    <mergeCell ref="A20:C20"/>
    <mergeCell ref="A21:C21"/>
    <mergeCell ref="A22:C2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1"/>
  <headerFooter scaleWithDoc="0">
    <oddFooter>&amp;R&amp;"Arial,標準"&amp;P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D18"/>
  <sheetViews>
    <sheetView zoomScalePageLayoutView="0" workbookViewId="0" topLeftCell="A1">
      <selection activeCell="A1" sqref="A1"/>
    </sheetView>
  </sheetViews>
  <sheetFormatPr defaultColWidth="9.140625" defaultRowHeight="15"/>
  <cols>
    <col min="1" max="1" width="45.7109375" style="2" customWidth="1"/>
    <col min="2" max="2" width="21.28125" style="2" customWidth="1"/>
    <col min="3" max="3" width="22.421875" style="2" customWidth="1"/>
    <col min="4" max="16384" width="9.140625" style="2" customWidth="1"/>
  </cols>
  <sheetData>
    <row r="1" ht="21" customHeight="1"/>
    <row r="2" ht="21" customHeight="1">
      <c r="A2" s="183" t="s">
        <v>172</v>
      </c>
    </row>
    <row r="3" spans="1:3" ht="9" customHeight="1">
      <c r="A3" s="63"/>
      <c r="B3" s="63"/>
      <c r="C3" s="63"/>
    </row>
    <row r="4" spans="1:4" ht="21" customHeight="1">
      <c r="A4" s="230" t="s">
        <v>173</v>
      </c>
      <c r="B4" s="166" t="s">
        <v>228</v>
      </c>
      <c r="C4" s="141" t="s">
        <v>71</v>
      </c>
      <c r="D4" s="63"/>
    </row>
    <row r="5" spans="1:4" ht="21" customHeight="1" thickBot="1">
      <c r="A5" s="230"/>
      <c r="B5" s="167">
        <v>2019</v>
      </c>
      <c r="C5" s="168">
        <v>2018</v>
      </c>
      <c r="D5" s="63"/>
    </row>
    <row r="6" spans="1:4" ht="21" customHeight="1">
      <c r="A6" s="182" t="s">
        <v>174</v>
      </c>
      <c r="B6" s="103"/>
      <c r="C6" s="104"/>
      <c r="D6" s="63"/>
    </row>
    <row r="7" spans="1:4" ht="21" customHeight="1">
      <c r="A7" s="182" t="s">
        <v>175</v>
      </c>
      <c r="B7" s="79">
        <v>193987</v>
      </c>
      <c r="C7" s="157">
        <v>180202</v>
      </c>
      <c r="D7" s="63"/>
    </row>
    <row r="8" spans="1:4" ht="21" customHeight="1" thickBot="1">
      <c r="A8" s="182" t="s">
        <v>176</v>
      </c>
      <c r="B8" s="68">
        <v>23463</v>
      </c>
      <c r="C8" s="8">
        <v>23476</v>
      </c>
      <c r="D8" s="63"/>
    </row>
    <row r="9" spans="1:4" ht="21" customHeight="1">
      <c r="A9" s="182" t="s">
        <v>177</v>
      </c>
      <c r="B9" s="79">
        <f>SUM(B7:B8)</f>
        <v>217450</v>
      </c>
      <c r="C9" s="70">
        <f>SUM(C7:C8)</f>
        <v>203678</v>
      </c>
      <c r="D9" s="63"/>
    </row>
    <row r="10" spans="1:4" ht="21" customHeight="1" thickBot="1">
      <c r="A10" s="182" t="s">
        <v>178</v>
      </c>
      <c r="B10" s="79">
        <v>32565</v>
      </c>
      <c r="C10" s="157">
        <v>34393</v>
      </c>
      <c r="D10" s="63"/>
    </row>
    <row r="11" spans="1:4" ht="21" customHeight="1">
      <c r="A11" s="182" t="s">
        <v>179</v>
      </c>
      <c r="B11" s="80">
        <f>SUM(B9:B10)</f>
        <v>250015</v>
      </c>
      <c r="C11" s="81">
        <f>SUM(C9:C10)</f>
        <v>238071</v>
      </c>
      <c r="D11" s="63"/>
    </row>
    <row r="12" spans="1:4" ht="21" customHeight="1">
      <c r="A12" s="182"/>
      <c r="B12" s="64"/>
      <c r="C12" s="65"/>
      <c r="D12" s="63"/>
    </row>
    <row r="13" spans="1:4" ht="21" customHeight="1">
      <c r="A13" s="182" t="s">
        <v>180</v>
      </c>
      <c r="B13" s="79">
        <v>1086888</v>
      </c>
      <c r="C13" s="157">
        <v>1030815</v>
      </c>
      <c r="D13" s="63"/>
    </row>
    <row r="14" spans="1:4" ht="21" customHeight="1">
      <c r="A14" s="182"/>
      <c r="B14" s="64"/>
      <c r="C14" s="65"/>
      <c r="D14" s="63"/>
    </row>
    <row r="15" spans="1:4" ht="21" customHeight="1">
      <c r="A15" s="182" t="s">
        <v>181</v>
      </c>
      <c r="B15" s="74">
        <v>0.1785</v>
      </c>
      <c r="C15" s="198">
        <v>0.1748</v>
      </c>
      <c r="D15" s="63"/>
    </row>
    <row r="16" spans="1:4" ht="21" customHeight="1">
      <c r="A16" s="182" t="s">
        <v>182</v>
      </c>
      <c r="B16" s="74">
        <v>0.2001</v>
      </c>
      <c r="C16" s="198">
        <v>0.1976</v>
      </c>
      <c r="D16" s="63"/>
    </row>
    <row r="17" spans="1:4" ht="21" customHeight="1" thickBot="1">
      <c r="A17" s="182" t="s">
        <v>183</v>
      </c>
      <c r="B17" s="75">
        <v>0.23</v>
      </c>
      <c r="C17" s="199">
        <v>0.231</v>
      </c>
      <c r="D17" s="63"/>
    </row>
    <row r="18" ht="15">
      <c r="D18" s="63"/>
    </row>
  </sheetData>
  <sheetProtection/>
  <mergeCells count="1">
    <mergeCell ref="A4:A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P48"/>
  <sheetViews>
    <sheetView zoomScale="85" zoomScaleNormal="85" zoomScalePageLayoutView="0" workbookViewId="0" topLeftCell="A1">
      <selection activeCell="A1" sqref="A1"/>
    </sheetView>
  </sheetViews>
  <sheetFormatPr defaultColWidth="9.140625" defaultRowHeight="15"/>
  <cols>
    <col min="1" max="1" width="71.7109375" style="14" customWidth="1"/>
    <col min="2" max="3" width="25.421875" style="128" customWidth="1"/>
    <col min="4" max="4" width="21.8515625" style="14" customWidth="1"/>
    <col min="5" max="16384" width="9.140625" style="14" customWidth="1"/>
  </cols>
  <sheetData>
    <row r="1" ht="21" customHeight="1"/>
    <row r="2" spans="1:3" s="159" customFormat="1" ht="21" customHeight="1">
      <c r="A2" s="160" t="s">
        <v>68</v>
      </c>
      <c r="B2" s="200"/>
      <c r="C2" s="200"/>
    </row>
    <row r="3" ht="9" customHeight="1"/>
    <row r="4" spans="1:3" ht="21" customHeight="1" thickBot="1">
      <c r="A4" s="15"/>
      <c r="B4" s="127" t="s">
        <v>200</v>
      </c>
      <c r="C4" s="194" t="s">
        <v>201</v>
      </c>
    </row>
    <row r="5" spans="1:3" ht="21" customHeight="1" thickBot="1">
      <c r="A5" s="41" t="s">
        <v>195</v>
      </c>
      <c r="B5" s="114" t="s">
        <v>3</v>
      </c>
      <c r="C5" s="116" t="s">
        <v>3</v>
      </c>
    </row>
    <row r="6" spans="1:3" ht="21" customHeight="1">
      <c r="A6" s="125" t="s">
        <v>20</v>
      </c>
      <c r="B6" s="124">
        <v>29169</v>
      </c>
      <c r="C6" s="81">
        <v>27614</v>
      </c>
    </row>
    <row r="7" spans="1:3" ht="21" customHeight="1">
      <c r="A7" s="13" t="s">
        <v>24</v>
      </c>
      <c r="B7" s="12">
        <v>20848</v>
      </c>
      <c r="C7" s="9">
        <v>20258</v>
      </c>
    </row>
    <row r="8" spans="1:3" ht="21" customHeight="1">
      <c r="A8" s="13" t="s">
        <v>27</v>
      </c>
      <c r="B8" s="12">
        <v>21552</v>
      </c>
      <c r="C8" s="9">
        <v>21228</v>
      </c>
    </row>
    <row r="9" spans="1:3" ht="21" customHeight="1">
      <c r="A9" s="13" t="s">
        <v>196</v>
      </c>
      <c r="B9" s="12">
        <v>18276</v>
      </c>
      <c r="C9" s="9">
        <v>17911</v>
      </c>
    </row>
    <row r="10" spans="1:3" ht="36" customHeight="1">
      <c r="A10" s="13" t="s">
        <v>197</v>
      </c>
      <c r="B10" s="12">
        <v>17949</v>
      </c>
      <c r="C10" s="9">
        <v>17561</v>
      </c>
    </row>
    <row r="11" spans="1:3" ht="9" customHeight="1">
      <c r="A11" s="42"/>
      <c r="B11" s="39"/>
      <c r="C11" s="43"/>
    </row>
    <row r="12" spans="1:3" ht="21" customHeight="1" thickBot="1">
      <c r="A12" s="44"/>
      <c r="B12" s="127" t="s">
        <v>200</v>
      </c>
      <c r="C12" s="194" t="s">
        <v>201</v>
      </c>
    </row>
    <row r="13" spans="1:3" ht="21" customHeight="1" thickBot="1">
      <c r="A13" s="45" t="s">
        <v>198</v>
      </c>
      <c r="B13" s="46" t="s">
        <v>33</v>
      </c>
      <c r="C13" s="47" t="s">
        <v>33</v>
      </c>
    </row>
    <row r="14" spans="1:3" ht="21" customHeight="1">
      <c r="A14" s="125" t="s">
        <v>199</v>
      </c>
      <c r="B14" s="126">
        <v>1.6319</v>
      </c>
      <c r="C14" s="203">
        <v>1.661</v>
      </c>
    </row>
    <row r="15" spans="1:3" ht="21" customHeight="1">
      <c r="A15" s="13" t="s">
        <v>65</v>
      </c>
      <c r="B15" s="110">
        <v>0.545</v>
      </c>
      <c r="C15" s="144">
        <v>0.545</v>
      </c>
    </row>
    <row r="16" spans="1:3" ht="9" customHeight="1">
      <c r="A16" s="44"/>
      <c r="B16" s="113"/>
      <c r="C16" s="181"/>
    </row>
    <row r="17" spans="1:3" ht="21" customHeight="1" thickBot="1">
      <c r="A17" s="48"/>
      <c r="B17" s="127" t="s">
        <v>204</v>
      </c>
      <c r="C17" s="194" t="s">
        <v>203</v>
      </c>
    </row>
    <row r="18" spans="1:3" ht="21" customHeight="1" thickBot="1">
      <c r="A18" s="41" t="s">
        <v>202</v>
      </c>
      <c r="B18" s="114" t="s">
        <v>3</v>
      </c>
      <c r="C18" s="116" t="s">
        <v>3</v>
      </c>
    </row>
    <row r="19" spans="1:3" ht="21" customHeight="1">
      <c r="A19" s="125" t="s">
        <v>45</v>
      </c>
      <c r="B19" s="124">
        <v>2988440</v>
      </c>
      <c r="C19" s="81">
        <v>2956004</v>
      </c>
    </row>
    <row r="20" spans="1:3" ht="21" customHeight="1">
      <c r="A20" s="13" t="s">
        <v>66</v>
      </c>
      <c r="B20" s="12">
        <v>52864</v>
      </c>
      <c r="C20" s="9">
        <v>52864</v>
      </c>
    </row>
    <row r="21" spans="1:3" ht="21" customHeight="1">
      <c r="A21" s="13" t="s">
        <v>62</v>
      </c>
      <c r="B21" s="12">
        <v>268334</v>
      </c>
      <c r="C21" s="9">
        <v>257536</v>
      </c>
    </row>
    <row r="22" spans="1:3" ht="9" customHeight="1">
      <c r="A22" s="44"/>
      <c r="B22" s="37"/>
      <c r="C22" s="33"/>
    </row>
    <row r="23" spans="1:3" ht="21" customHeight="1" thickBot="1">
      <c r="A23" s="48"/>
      <c r="B23" s="127" t="s">
        <v>200</v>
      </c>
      <c r="C23" s="194" t="s">
        <v>201</v>
      </c>
    </row>
    <row r="24" spans="1:3" ht="21" customHeight="1" thickBot="1">
      <c r="A24" s="41" t="s">
        <v>205</v>
      </c>
      <c r="B24" s="114" t="s">
        <v>67</v>
      </c>
      <c r="C24" s="116" t="s">
        <v>67</v>
      </c>
    </row>
    <row r="25" spans="1:3" ht="21" customHeight="1">
      <c r="A25" s="125" t="s">
        <v>207</v>
      </c>
      <c r="B25" s="126">
        <v>1.25</v>
      </c>
      <c r="C25" s="16">
        <v>1.28</v>
      </c>
    </row>
    <row r="26" spans="1:3" ht="21" customHeight="1">
      <c r="A26" s="13" t="s">
        <v>208</v>
      </c>
      <c r="B26" s="110">
        <v>12.53</v>
      </c>
      <c r="C26" s="144">
        <v>14.32</v>
      </c>
    </row>
    <row r="27" spans="1:3" ht="21" customHeight="1">
      <c r="A27" s="13" t="s">
        <v>206</v>
      </c>
      <c r="B27" s="110">
        <v>25.81</v>
      </c>
      <c r="C27" s="144">
        <v>25.39</v>
      </c>
    </row>
    <row r="28" spans="1:3" ht="21" customHeight="1">
      <c r="A28" s="13" t="s">
        <v>209</v>
      </c>
      <c r="B28" s="110"/>
      <c r="C28" s="144"/>
    </row>
    <row r="29" spans="1:3" ht="21" customHeight="1">
      <c r="A29" s="35" t="s">
        <v>110</v>
      </c>
      <c r="B29" s="204">
        <v>183</v>
      </c>
      <c r="C29" s="144">
        <v>134.33</v>
      </c>
    </row>
    <row r="30" spans="1:3" ht="21" customHeight="1">
      <c r="A30" s="35" t="s">
        <v>111</v>
      </c>
      <c r="B30" s="110">
        <v>156.57</v>
      </c>
      <c r="C30" s="144">
        <v>146.39</v>
      </c>
    </row>
    <row r="31" spans="1:3" ht="9" customHeight="1">
      <c r="A31" s="35"/>
      <c r="B31" s="37"/>
      <c r="C31" s="33"/>
    </row>
    <row r="32" spans="1:3" ht="21" customHeight="1" thickBot="1">
      <c r="A32" s="48"/>
      <c r="B32" s="127" t="s">
        <v>200</v>
      </c>
      <c r="C32" s="194" t="s">
        <v>203</v>
      </c>
    </row>
    <row r="33" spans="1:3" ht="21" customHeight="1" thickBot="1">
      <c r="A33" s="41" t="s">
        <v>210</v>
      </c>
      <c r="B33" s="114" t="s">
        <v>67</v>
      </c>
      <c r="C33" s="116" t="s">
        <v>67</v>
      </c>
    </row>
    <row r="34" spans="1:3" ht="21" customHeight="1">
      <c r="A34" s="13" t="s">
        <v>211</v>
      </c>
      <c r="B34" s="110">
        <v>67.02</v>
      </c>
      <c r="C34" s="144">
        <v>66.77</v>
      </c>
    </row>
    <row r="35" spans="1:3" ht="21" customHeight="1">
      <c r="A35" s="13" t="s">
        <v>212</v>
      </c>
      <c r="B35" s="110"/>
      <c r="C35" s="144"/>
    </row>
    <row r="36" spans="1:3" ht="21" customHeight="1">
      <c r="A36" s="6" t="s">
        <v>110</v>
      </c>
      <c r="B36" s="110">
        <v>121.36</v>
      </c>
      <c r="C36" s="144">
        <v>118.98</v>
      </c>
    </row>
    <row r="37" spans="1:3" ht="21" customHeight="1">
      <c r="A37" s="6" t="s">
        <v>111</v>
      </c>
      <c r="B37" s="110">
        <v>119.15</v>
      </c>
      <c r="C37" s="144">
        <v>118.82</v>
      </c>
    </row>
    <row r="38" spans="1:3" ht="21" customHeight="1" thickBot="1">
      <c r="A38" s="131" t="s">
        <v>213</v>
      </c>
      <c r="B38" s="205">
        <v>23</v>
      </c>
      <c r="C38" s="206">
        <v>23.1</v>
      </c>
    </row>
    <row r="39" spans="1:3" ht="9" customHeight="1">
      <c r="A39" s="108"/>
      <c r="B39" s="129"/>
      <c r="C39" s="129"/>
    </row>
    <row r="40" spans="1:3" ht="20.25" customHeight="1">
      <c r="A40" s="214" t="s">
        <v>214</v>
      </c>
      <c r="B40" s="214"/>
      <c r="C40" s="214"/>
    </row>
    <row r="41" spans="1:3" ht="49.5" customHeight="1">
      <c r="A41" s="214" t="s">
        <v>215</v>
      </c>
      <c r="B41" s="214"/>
      <c r="C41" s="214"/>
    </row>
    <row r="42" spans="1:3" ht="36" customHeight="1">
      <c r="A42" s="214" t="s">
        <v>216</v>
      </c>
      <c r="B42" s="214"/>
      <c r="C42" s="214"/>
    </row>
    <row r="43" spans="1:3" ht="49.5" customHeight="1">
      <c r="A43" s="214" t="s">
        <v>217</v>
      </c>
      <c r="B43" s="214"/>
      <c r="C43" s="214"/>
    </row>
    <row r="44" spans="1:16" ht="33" customHeight="1">
      <c r="A44" s="214" t="s">
        <v>218</v>
      </c>
      <c r="B44" s="214"/>
      <c r="C44" s="214"/>
      <c r="D44" s="130"/>
      <c r="E44" s="130"/>
      <c r="F44" s="130"/>
      <c r="G44" s="130"/>
      <c r="H44" s="130"/>
      <c r="I44" s="130"/>
      <c r="J44" s="130"/>
      <c r="K44" s="130"/>
      <c r="L44" s="130"/>
      <c r="M44" s="130"/>
      <c r="N44" s="130"/>
      <c r="O44" s="130"/>
      <c r="P44" s="130"/>
    </row>
    <row r="45" spans="1:15" ht="36" customHeight="1">
      <c r="A45" s="215" t="s">
        <v>219</v>
      </c>
      <c r="B45" s="215"/>
      <c r="C45" s="215"/>
      <c r="D45" s="130"/>
      <c r="E45" s="130"/>
      <c r="F45" s="130"/>
      <c r="G45" s="130"/>
      <c r="H45" s="130"/>
      <c r="I45" s="130"/>
      <c r="J45" s="130"/>
      <c r="K45" s="130"/>
      <c r="L45" s="130"/>
      <c r="M45" s="130"/>
      <c r="N45" s="130"/>
      <c r="O45" s="130"/>
    </row>
    <row r="46" spans="1:3" ht="15">
      <c r="A46" s="162"/>
      <c r="B46" s="162"/>
      <c r="C46" s="162"/>
    </row>
    <row r="47" spans="1:3" ht="15">
      <c r="A47" s="162"/>
      <c r="B47" s="162"/>
      <c r="C47" s="162"/>
    </row>
    <row r="48" spans="1:3" ht="15">
      <c r="A48" s="108"/>
      <c r="B48" s="129"/>
      <c r="C48" s="129"/>
    </row>
  </sheetData>
  <sheetProtection/>
  <mergeCells count="6">
    <mergeCell ref="A44:C44"/>
    <mergeCell ref="A40:C40"/>
    <mergeCell ref="A41:C41"/>
    <mergeCell ref="A43:C43"/>
    <mergeCell ref="A42:C42"/>
    <mergeCell ref="A45:C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G62"/>
  <sheetViews>
    <sheetView zoomScalePageLayoutView="0" workbookViewId="0" topLeftCell="A1">
      <selection activeCell="A2" sqref="A2"/>
    </sheetView>
  </sheetViews>
  <sheetFormatPr defaultColWidth="9.140625" defaultRowHeight="15"/>
  <cols>
    <col min="1" max="1" width="95.28125" style="14" customWidth="1"/>
    <col min="2" max="2" width="24.140625" style="135" customWidth="1"/>
    <col min="3" max="3" width="24.140625" style="14" customWidth="1"/>
    <col min="4" max="4" width="15.7109375" style="14" customWidth="1"/>
    <col min="5" max="6" width="9.140625" style="14" customWidth="1"/>
    <col min="7" max="7" width="53.421875" style="22" customWidth="1"/>
    <col min="8" max="9" width="21.7109375" style="14" customWidth="1"/>
    <col min="10" max="16384" width="9.140625" style="14" customWidth="1"/>
  </cols>
  <sheetData>
    <row r="1" ht="21" customHeight="1"/>
    <row r="2" ht="21" customHeight="1">
      <c r="A2" s="202" t="s">
        <v>253</v>
      </c>
    </row>
    <row r="3" spans="1:7" ht="9" customHeight="1">
      <c r="A3" s="22"/>
      <c r="G3" s="14"/>
    </row>
    <row r="4" spans="1:7" ht="21" customHeight="1">
      <c r="A4" s="109"/>
      <c r="B4" s="134"/>
      <c r="C4" s="115" t="s">
        <v>2</v>
      </c>
      <c r="G4" s="14"/>
    </row>
    <row r="5" spans="1:7" ht="21" customHeight="1">
      <c r="A5" s="109"/>
      <c r="B5" s="134" t="s">
        <v>220</v>
      </c>
      <c r="C5" s="115" t="s">
        <v>220</v>
      </c>
      <c r="G5" s="14"/>
    </row>
    <row r="6" spans="1:7" ht="21" customHeight="1">
      <c r="A6" s="109"/>
      <c r="B6" s="134" t="s">
        <v>221</v>
      </c>
      <c r="C6" s="115" t="s">
        <v>221</v>
      </c>
      <c r="G6" s="14"/>
    </row>
    <row r="7" spans="1:7" ht="21" customHeight="1" thickBot="1">
      <c r="A7" s="109"/>
      <c r="B7" s="136" t="s">
        <v>222</v>
      </c>
      <c r="C7" s="30" t="s">
        <v>223</v>
      </c>
      <c r="G7" s="14"/>
    </row>
    <row r="8" spans="1:7" ht="21" customHeight="1">
      <c r="A8" s="109"/>
      <c r="B8" s="96" t="s">
        <v>3</v>
      </c>
      <c r="C8" s="112" t="s">
        <v>3</v>
      </c>
      <c r="G8" s="14"/>
    </row>
    <row r="9" spans="1:7" ht="9" customHeight="1">
      <c r="A9" s="23"/>
      <c r="B9" s="99"/>
      <c r="C9" s="19"/>
      <c r="G9" s="14"/>
    </row>
    <row r="10" spans="1:7" ht="21" customHeight="1">
      <c r="A10" s="111" t="s">
        <v>4</v>
      </c>
      <c r="B10" s="12">
        <v>33605</v>
      </c>
      <c r="C10" s="9">
        <v>28601</v>
      </c>
      <c r="G10" s="14"/>
    </row>
    <row r="11" spans="1:7" ht="21" customHeight="1" thickBot="1">
      <c r="A11" s="111" t="s">
        <v>5</v>
      </c>
      <c r="B11" s="136">
        <v>-13702</v>
      </c>
      <c r="C11" s="95">
        <v>-10062</v>
      </c>
      <c r="G11" s="14"/>
    </row>
    <row r="12" spans="1:7" ht="21" customHeight="1">
      <c r="A12" s="132" t="s">
        <v>6</v>
      </c>
      <c r="B12" s="96">
        <f>SUM(B10:B11)</f>
        <v>19903</v>
      </c>
      <c r="C12" s="91">
        <f>SUM(C10:C11)</f>
        <v>18539</v>
      </c>
      <c r="G12" s="14"/>
    </row>
    <row r="13" spans="1:7" ht="9" customHeight="1">
      <c r="A13" s="109"/>
      <c r="B13" s="96"/>
      <c r="C13" s="91"/>
      <c r="G13" s="14"/>
    </row>
    <row r="14" spans="1:7" ht="21" customHeight="1">
      <c r="A14" s="111" t="s">
        <v>7</v>
      </c>
      <c r="B14" s="96">
        <v>8120</v>
      </c>
      <c r="C14" s="91">
        <v>8666</v>
      </c>
      <c r="G14" s="14"/>
    </row>
    <row r="15" spans="1:7" ht="21" customHeight="1" thickBot="1">
      <c r="A15" s="111" t="s">
        <v>8</v>
      </c>
      <c r="B15" s="136">
        <v>-2074</v>
      </c>
      <c r="C15" s="95">
        <v>-2190</v>
      </c>
      <c r="G15" s="14"/>
    </row>
    <row r="16" spans="1:7" ht="21" customHeight="1">
      <c r="A16" s="132" t="s">
        <v>9</v>
      </c>
      <c r="B16" s="96">
        <f>SUM(B14:B15)</f>
        <v>6046</v>
      </c>
      <c r="C16" s="91">
        <f>SUM(C14:C15)</f>
        <v>6476</v>
      </c>
      <c r="G16" s="14"/>
    </row>
    <row r="17" spans="1:7" ht="9" customHeight="1">
      <c r="A17" s="109"/>
      <c r="B17" s="96"/>
      <c r="C17" s="91"/>
      <c r="G17" s="14"/>
    </row>
    <row r="18" spans="1:7" ht="21" customHeight="1">
      <c r="A18" s="111" t="s">
        <v>10</v>
      </c>
      <c r="B18" s="96">
        <v>14724</v>
      </c>
      <c r="C18" s="91">
        <v>11951</v>
      </c>
      <c r="G18" s="14"/>
    </row>
    <row r="19" spans="1:7" ht="21" customHeight="1" thickBot="1">
      <c r="A19" s="111" t="s">
        <v>11</v>
      </c>
      <c r="B19" s="136">
        <v>-5328</v>
      </c>
      <c r="C19" s="95">
        <v>-4570</v>
      </c>
      <c r="G19" s="14"/>
    </row>
    <row r="20" spans="1:7" ht="21" customHeight="1">
      <c r="A20" s="18" t="s">
        <v>12</v>
      </c>
      <c r="B20" s="96">
        <f>SUM(B18:B19)</f>
        <v>9396</v>
      </c>
      <c r="C20" s="91">
        <f>SUM(C18:C19)</f>
        <v>7381</v>
      </c>
      <c r="G20" s="14"/>
    </row>
    <row r="21" spans="1:7" ht="9" customHeight="1">
      <c r="A21" s="24"/>
      <c r="B21" s="101"/>
      <c r="C21" s="82"/>
      <c r="G21" s="14"/>
    </row>
    <row r="22" spans="1:7" ht="21" customHeight="1">
      <c r="A22" s="111" t="s">
        <v>13</v>
      </c>
      <c r="B22" s="96">
        <v>1829</v>
      </c>
      <c r="C22" s="91">
        <v>2050</v>
      </c>
      <c r="G22" s="14"/>
    </row>
    <row r="23" spans="1:7" ht="21" customHeight="1">
      <c r="A23" s="13" t="s">
        <v>254</v>
      </c>
      <c r="B23" s="96">
        <v>2215</v>
      </c>
      <c r="C23" s="91">
        <v>-1182</v>
      </c>
      <c r="G23" s="14"/>
    </row>
    <row r="24" spans="1:7" ht="21" customHeight="1">
      <c r="A24" s="143" t="s">
        <v>14</v>
      </c>
      <c r="B24" s="96">
        <v>716</v>
      </c>
      <c r="C24" s="91">
        <v>86</v>
      </c>
      <c r="G24" s="14"/>
    </row>
    <row r="25" spans="1:7" ht="21" customHeight="1" thickBot="1">
      <c r="A25" s="111" t="s">
        <v>255</v>
      </c>
      <c r="B25" s="136">
        <v>501</v>
      </c>
      <c r="C25" s="95">
        <v>498</v>
      </c>
      <c r="G25" s="14"/>
    </row>
    <row r="26" spans="1:7" ht="9" customHeight="1">
      <c r="A26" s="109"/>
      <c r="B26" s="96"/>
      <c r="C26" s="91"/>
      <c r="G26" s="14"/>
    </row>
    <row r="27" spans="1:7" ht="21" customHeight="1">
      <c r="A27" s="21" t="s">
        <v>16</v>
      </c>
      <c r="B27" s="96">
        <f>SUM(B12,B16,B20,B22:B25)</f>
        <v>40606</v>
      </c>
      <c r="C27" s="91">
        <f>SUM(C12,C16,C20,C22:C25)</f>
        <v>33848</v>
      </c>
      <c r="G27" s="14"/>
    </row>
    <row r="28" spans="1:7" ht="9" customHeight="1">
      <c r="A28" s="109"/>
      <c r="B28" s="96"/>
      <c r="C28" s="91"/>
      <c r="G28" s="14"/>
    </row>
    <row r="29" spans="1:7" ht="21" customHeight="1">
      <c r="A29" s="111" t="s">
        <v>17</v>
      </c>
      <c r="B29" s="96">
        <v>-17705</v>
      </c>
      <c r="C29" s="91">
        <v>-11384</v>
      </c>
      <c r="G29" s="14"/>
    </row>
    <row r="30" spans="1:7" ht="21" customHeight="1" thickBot="1">
      <c r="A30" s="111" t="s">
        <v>18</v>
      </c>
      <c r="B30" s="136">
        <v>6268</v>
      </c>
      <c r="C30" s="95">
        <v>5150</v>
      </c>
      <c r="G30" s="14"/>
    </row>
    <row r="31" spans="1:7" ht="21" customHeight="1" thickBot="1">
      <c r="A31" s="2" t="s">
        <v>19</v>
      </c>
      <c r="B31" s="136">
        <f>SUM(B29:B30)</f>
        <v>-11437</v>
      </c>
      <c r="C31" s="95">
        <f>SUM(C29:C30)</f>
        <v>-6234</v>
      </c>
      <c r="G31" s="14"/>
    </row>
    <row r="32" spans="1:7" ht="6" customHeight="1">
      <c r="A32" s="109"/>
      <c r="B32" s="96"/>
      <c r="C32" s="91"/>
      <c r="G32" s="14"/>
    </row>
    <row r="33" spans="1:7" ht="21" customHeight="1">
      <c r="A33" s="18" t="s">
        <v>20</v>
      </c>
      <c r="B33" s="96">
        <f>B27+B31</f>
        <v>29169</v>
      </c>
      <c r="C33" s="91">
        <f>C27+C31</f>
        <v>27614</v>
      </c>
      <c r="G33" s="14"/>
    </row>
    <row r="34" spans="1:7" ht="21" customHeight="1" thickBot="1">
      <c r="A34" s="111" t="s">
        <v>21</v>
      </c>
      <c r="B34" s="136">
        <v>-793</v>
      </c>
      <c r="C34" s="95">
        <v>-344</v>
      </c>
      <c r="G34" s="14"/>
    </row>
    <row r="35" spans="1:7" ht="9" customHeight="1">
      <c r="A35" s="109"/>
      <c r="B35" s="96"/>
      <c r="C35" s="91"/>
      <c r="G35" s="14"/>
    </row>
    <row r="36" spans="1:7" ht="21" customHeight="1">
      <c r="A36" s="18" t="s">
        <v>22</v>
      </c>
      <c r="B36" s="96">
        <f>+B33+B34</f>
        <v>28376</v>
      </c>
      <c r="C36" s="91">
        <f>+C34+C33</f>
        <v>27270</v>
      </c>
      <c r="G36" s="14"/>
    </row>
    <row r="37" spans="1:7" ht="21" customHeight="1" thickBot="1">
      <c r="A37" s="111" t="s">
        <v>23</v>
      </c>
      <c r="B37" s="136">
        <v>-7528</v>
      </c>
      <c r="C37" s="95">
        <v>-7012</v>
      </c>
      <c r="G37" s="14"/>
    </row>
    <row r="38" spans="1:7" ht="9" customHeight="1">
      <c r="A38" s="109"/>
      <c r="B38" s="97"/>
      <c r="C38" s="98"/>
      <c r="G38" s="14"/>
    </row>
    <row r="39" spans="1:7" ht="21" customHeight="1">
      <c r="A39" s="21" t="s">
        <v>24</v>
      </c>
      <c r="B39" s="96">
        <f>SUM(B36:B37)</f>
        <v>20848</v>
      </c>
      <c r="C39" s="91">
        <f>SUM(C36:C37)</f>
        <v>20258</v>
      </c>
      <c r="G39" s="14"/>
    </row>
    <row r="40" spans="1:7" ht="9" customHeight="1">
      <c r="A40" s="109"/>
      <c r="B40" s="96"/>
      <c r="C40" s="91"/>
      <c r="G40" s="14"/>
    </row>
    <row r="41" spans="1:7" ht="21" customHeight="1">
      <c r="A41" s="111" t="s">
        <v>25</v>
      </c>
      <c r="B41" s="96">
        <v>657</v>
      </c>
      <c r="C41" s="91">
        <v>918</v>
      </c>
      <c r="G41" s="14"/>
    </row>
    <row r="42" spans="1:7" ht="21" customHeight="1">
      <c r="A42" s="13" t="s">
        <v>224</v>
      </c>
      <c r="B42" s="96">
        <v>1</v>
      </c>
      <c r="C42" s="91">
        <v>10</v>
      </c>
      <c r="G42" s="14"/>
    </row>
    <row r="43" spans="1:7" ht="21" customHeight="1" thickBot="1">
      <c r="A43" s="111" t="s">
        <v>26</v>
      </c>
      <c r="B43" s="136">
        <v>46</v>
      </c>
      <c r="C43" s="95">
        <v>42</v>
      </c>
      <c r="G43" s="14"/>
    </row>
    <row r="44" spans="1:7" ht="9" customHeight="1">
      <c r="A44" s="109"/>
      <c r="B44" s="96"/>
      <c r="C44" s="91"/>
      <c r="G44" s="14"/>
    </row>
    <row r="45" spans="1:7" ht="21" customHeight="1">
      <c r="A45" s="21" t="s">
        <v>27</v>
      </c>
      <c r="B45" s="96">
        <f>SUM(B39:B43)</f>
        <v>21552</v>
      </c>
      <c r="C45" s="91">
        <f>SUM(C39:C43)</f>
        <v>21228</v>
      </c>
      <c r="G45" s="14"/>
    </row>
    <row r="46" spans="1:7" ht="21" customHeight="1" thickBot="1">
      <c r="A46" s="109" t="s">
        <v>28</v>
      </c>
      <c r="B46" s="136">
        <v>-3276</v>
      </c>
      <c r="C46" s="95">
        <v>-3317</v>
      </c>
      <c r="G46" s="14"/>
    </row>
    <row r="47" spans="1:7" ht="9" customHeight="1">
      <c r="A47" s="109"/>
      <c r="B47" s="96"/>
      <c r="C47" s="91"/>
      <c r="G47" s="14"/>
    </row>
    <row r="48" spans="1:7" ht="21" customHeight="1">
      <c r="A48" s="183" t="s">
        <v>196</v>
      </c>
      <c r="B48" s="96">
        <f>SUM(B45:B46)</f>
        <v>18276</v>
      </c>
      <c r="C48" s="91">
        <f>SUM(C45:C46)</f>
        <v>17911</v>
      </c>
      <c r="G48" s="14"/>
    </row>
    <row r="49" spans="1:7" ht="9" customHeight="1">
      <c r="A49" s="109"/>
      <c r="B49" s="96"/>
      <c r="C49" s="91"/>
      <c r="G49" s="14"/>
    </row>
    <row r="50" spans="1:7" ht="21" customHeight="1">
      <c r="A50" s="21" t="s">
        <v>29</v>
      </c>
      <c r="B50" s="96"/>
      <c r="C50" s="91"/>
      <c r="G50" s="14"/>
    </row>
    <row r="51" spans="1:7" ht="21" customHeight="1" thickBot="1">
      <c r="A51" s="161" t="s">
        <v>225</v>
      </c>
      <c r="B51" s="136">
        <f>+B52+B53</f>
        <v>17949</v>
      </c>
      <c r="C51" s="95">
        <f>+C52+C53</f>
        <v>17561</v>
      </c>
      <c r="G51" s="14"/>
    </row>
    <row r="52" spans="1:7" ht="21" customHeight="1">
      <c r="A52" s="133" t="s">
        <v>30</v>
      </c>
      <c r="B52" s="96">
        <v>17254</v>
      </c>
      <c r="C52" s="91">
        <v>17561</v>
      </c>
      <c r="G52" s="14"/>
    </row>
    <row r="53" spans="1:7" ht="21" customHeight="1">
      <c r="A53" s="133" t="s">
        <v>226</v>
      </c>
      <c r="B53" s="138">
        <v>695</v>
      </c>
      <c r="C53" s="94">
        <v>0</v>
      </c>
      <c r="G53" s="14"/>
    </row>
    <row r="54" spans="1:7" ht="9" customHeight="1">
      <c r="A54" s="109"/>
      <c r="B54" s="96"/>
      <c r="C54" s="91"/>
      <c r="G54" s="14"/>
    </row>
    <row r="55" spans="1:7" ht="21" customHeight="1" thickBot="1">
      <c r="A55" s="109" t="s">
        <v>31</v>
      </c>
      <c r="B55" s="136">
        <v>327</v>
      </c>
      <c r="C55" s="95">
        <v>350</v>
      </c>
      <c r="G55" s="14"/>
    </row>
    <row r="56" spans="1:7" ht="21" customHeight="1" thickBot="1">
      <c r="A56" s="109"/>
      <c r="B56" s="96">
        <f>+B55+B51</f>
        <v>18276</v>
      </c>
      <c r="C56" s="91">
        <f>+C55+C51</f>
        <v>17911</v>
      </c>
      <c r="G56" s="14"/>
    </row>
    <row r="57" spans="1:7" ht="9" customHeight="1">
      <c r="A57" s="109"/>
      <c r="B57" s="97"/>
      <c r="C57" s="98"/>
      <c r="G57" s="14"/>
    </row>
    <row r="58" spans="1:7" ht="21" customHeight="1" thickBot="1">
      <c r="A58" s="21" t="s">
        <v>32</v>
      </c>
      <c r="B58" s="137">
        <v>5762</v>
      </c>
      <c r="C58" s="93">
        <v>5762</v>
      </c>
      <c r="G58" s="14"/>
    </row>
    <row r="59" spans="1:7" ht="9" customHeight="1" thickTop="1">
      <c r="A59" s="21"/>
      <c r="B59" s="96"/>
      <c r="C59" s="112"/>
      <c r="G59" s="14"/>
    </row>
    <row r="60" spans="1:7" ht="21" customHeight="1">
      <c r="A60" s="21"/>
      <c r="B60" s="96" t="s">
        <v>33</v>
      </c>
      <c r="C60" s="3" t="s">
        <v>33</v>
      </c>
      <c r="G60" s="14"/>
    </row>
    <row r="61" spans="1:7" ht="21" customHeight="1">
      <c r="A61" s="21" t="s">
        <v>192</v>
      </c>
      <c r="B61" s="96"/>
      <c r="C61" s="67"/>
      <c r="G61" s="14"/>
    </row>
    <row r="62" spans="1:7" ht="21" customHeight="1" thickBot="1">
      <c r="A62" s="40" t="s">
        <v>133</v>
      </c>
      <c r="B62" s="139">
        <v>1.6319</v>
      </c>
      <c r="C62" s="140">
        <v>1.661</v>
      </c>
      <c r="G62" s="14"/>
    </row>
    <row r="63" ht="16.5" thickTop="1"/>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C51"/>
  <sheetViews>
    <sheetView zoomScalePageLayoutView="0" workbookViewId="0" topLeftCell="A1">
      <selection activeCell="A1" sqref="A1"/>
    </sheetView>
  </sheetViews>
  <sheetFormatPr defaultColWidth="9.140625" defaultRowHeight="21" customHeight="1"/>
  <cols>
    <col min="1" max="1" width="81.140625" style="14" customWidth="1"/>
    <col min="2" max="2" width="21.7109375" style="163" customWidth="1"/>
    <col min="3" max="3" width="21.7109375" style="128" customWidth="1"/>
    <col min="4" max="16384" width="9.140625" style="14" customWidth="1"/>
  </cols>
  <sheetData>
    <row r="2" ht="21" customHeight="1">
      <c r="A2" s="201" t="s">
        <v>259</v>
      </c>
    </row>
    <row r="3" ht="9" customHeight="1"/>
    <row r="4" spans="1:3" ht="21" customHeight="1">
      <c r="A4" s="18"/>
      <c r="B4" s="164"/>
      <c r="C4" s="165" t="s">
        <v>2</v>
      </c>
    </row>
    <row r="5" spans="1:3" ht="21" customHeight="1">
      <c r="A5" s="18"/>
      <c r="B5" s="166" t="s">
        <v>220</v>
      </c>
      <c r="C5" s="141" t="s">
        <v>229</v>
      </c>
    </row>
    <row r="6" spans="1:3" ht="21" customHeight="1">
      <c r="A6" s="18"/>
      <c r="B6" s="166" t="s">
        <v>228</v>
      </c>
      <c r="C6" s="141" t="s">
        <v>71</v>
      </c>
    </row>
    <row r="7" spans="1:3" ht="21" customHeight="1" thickBot="1">
      <c r="A7" s="111"/>
      <c r="B7" s="167">
        <v>2019</v>
      </c>
      <c r="C7" s="168">
        <v>2018</v>
      </c>
    </row>
    <row r="8" spans="1:3" ht="21" customHeight="1">
      <c r="A8" s="111"/>
      <c r="B8" s="166" t="s">
        <v>3</v>
      </c>
      <c r="C8" s="141" t="s">
        <v>3</v>
      </c>
    </row>
    <row r="9" spans="1:3" ht="21" customHeight="1">
      <c r="A9" s="18" t="s">
        <v>34</v>
      </c>
      <c r="B9" s="166"/>
      <c r="C9" s="141"/>
    </row>
    <row r="10" spans="1:3" ht="27" customHeight="1">
      <c r="A10" s="13" t="s">
        <v>113</v>
      </c>
      <c r="B10" s="12">
        <v>385357</v>
      </c>
      <c r="C10" s="9">
        <v>433299</v>
      </c>
    </row>
    <row r="11" spans="1:3" ht="21" customHeight="1">
      <c r="A11" s="13" t="s">
        <v>35</v>
      </c>
      <c r="B11" s="96">
        <v>78277</v>
      </c>
      <c r="C11" s="91">
        <v>300929</v>
      </c>
    </row>
    <row r="12" spans="1:3" ht="21" customHeight="1">
      <c r="A12" s="13" t="s">
        <v>36</v>
      </c>
      <c r="B12" s="96">
        <v>28887</v>
      </c>
      <c r="C12" s="91">
        <v>34912</v>
      </c>
    </row>
    <row r="13" spans="1:3" ht="21" customHeight="1">
      <c r="A13" s="13" t="s">
        <v>37</v>
      </c>
      <c r="B13" s="96">
        <v>163860</v>
      </c>
      <c r="C13" s="91">
        <v>156300</v>
      </c>
    </row>
    <row r="14" spans="1:3" ht="21" customHeight="1">
      <c r="A14" s="13" t="s">
        <v>38</v>
      </c>
      <c r="B14" s="96">
        <v>1370281</v>
      </c>
      <c r="C14" s="91">
        <v>1282994</v>
      </c>
    </row>
    <row r="15" spans="1:3" ht="21" customHeight="1">
      <c r="A15" s="13" t="s">
        <v>39</v>
      </c>
      <c r="B15" s="96">
        <v>795141</v>
      </c>
      <c r="C15" s="91">
        <v>599038</v>
      </c>
    </row>
    <row r="16" spans="1:3" ht="21" customHeight="1">
      <c r="A16" s="13" t="s">
        <v>40</v>
      </c>
      <c r="B16" s="96">
        <v>1627</v>
      </c>
      <c r="C16" s="91">
        <v>483</v>
      </c>
    </row>
    <row r="17" spans="1:3" ht="21" customHeight="1">
      <c r="A17" s="13" t="s">
        <v>41</v>
      </c>
      <c r="B17" s="96">
        <v>20625</v>
      </c>
      <c r="C17" s="91">
        <v>19684</v>
      </c>
    </row>
    <row r="18" spans="1:3" ht="21" customHeight="1">
      <c r="A18" s="13" t="s">
        <v>42</v>
      </c>
      <c r="B18" s="96">
        <v>51779</v>
      </c>
      <c r="C18" s="91">
        <v>49435</v>
      </c>
    </row>
    <row r="19" spans="1:3" ht="21" customHeight="1">
      <c r="A19" s="13" t="s">
        <v>227</v>
      </c>
      <c r="B19" s="96">
        <v>80</v>
      </c>
      <c r="C19" s="91">
        <v>65</v>
      </c>
    </row>
    <row r="20" spans="1:3" ht="21" customHeight="1">
      <c r="A20" s="13" t="s">
        <v>43</v>
      </c>
      <c r="B20" s="96">
        <v>63</v>
      </c>
      <c r="C20" s="91">
        <v>270</v>
      </c>
    </row>
    <row r="21" spans="1:3" ht="21" customHeight="1" thickBot="1">
      <c r="A21" s="13" t="s">
        <v>44</v>
      </c>
      <c r="B21" s="96">
        <v>92463</v>
      </c>
      <c r="C21" s="91">
        <v>78595</v>
      </c>
    </row>
    <row r="22" spans="1:3" ht="9" customHeight="1">
      <c r="A22" s="13"/>
      <c r="B22" s="97"/>
      <c r="C22" s="98"/>
    </row>
    <row r="23" spans="1:3" ht="21" customHeight="1" thickBot="1">
      <c r="A23" s="13" t="s">
        <v>45</v>
      </c>
      <c r="B23" s="137">
        <f>SUM(B10:B21)</f>
        <v>2988440</v>
      </c>
      <c r="C23" s="93">
        <f>SUM(C10:C21)</f>
        <v>2956004</v>
      </c>
    </row>
    <row r="24" spans="1:3" ht="21" customHeight="1" thickTop="1">
      <c r="A24" s="13"/>
      <c r="B24" s="169"/>
      <c r="C24" s="170"/>
    </row>
    <row r="25" spans="1:3" ht="21" customHeight="1">
      <c r="A25" s="4" t="s">
        <v>46</v>
      </c>
      <c r="B25" s="169"/>
      <c r="C25" s="170"/>
    </row>
    <row r="26" spans="1:3" ht="21" customHeight="1">
      <c r="A26" s="13" t="s">
        <v>47</v>
      </c>
      <c r="B26" s="96">
        <v>163860</v>
      </c>
      <c r="C26" s="91">
        <v>156300</v>
      </c>
    </row>
    <row r="27" spans="1:3" ht="21" customHeight="1">
      <c r="A27" s="13" t="s">
        <v>48</v>
      </c>
      <c r="B27" s="96">
        <v>243338</v>
      </c>
      <c r="C27" s="91">
        <v>376980</v>
      </c>
    </row>
    <row r="28" spans="1:3" ht="21" customHeight="1">
      <c r="A28" s="13" t="s">
        <v>49</v>
      </c>
      <c r="B28" s="96">
        <v>19075</v>
      </c>
      <c r="C28" s="91">
        <v>15535</v>
      </c>
    </row>
    <row r="29" spans="1:3" ht="21" customHeight="1">
      <c r="A29" s="13" t="s">
        <v>50</v>
      </c>
      <c r="B29" s="96">
        <v>33304</v>
      </c>
      <c r="C29" s="91">
        <v>30880</v>
      </c>
    </row>
    <row r="30" spans="1:3" ht="21" customHeight="1">
      <c r="A30" s="13" t="s">
        <v>51</v>
      </c>
      <c r="B30" s="96">
        <v>2018223</v>
      </c>
      <c r="C30" s="91">
        <v>1895796</v>
      </c>
    </row>
    <row r="31" spans="1:3" ht="21" customHeight="1">
      <c r="A31" s="13" t="s">
        <v>52</v>
      </c>
      <c r="B31" s="96">
        <v>792</v>
      </c>
      <c r="C31" s="91">
        <v>9453</v>
      </c>
    </row>
    <row r="32" spans="1:3" ht="21" customHeight="1">
      <c r="A32" s="13" t="s">
        <v>53</v>
      </c>
      <c r="B32" s="96">
        <v>75075</v>
      </c>
      <c r="C32" s="91">
        <v>59437</v>
      </c>
    </row>
    <row r="33" spans="1:3" ht="21" customHeight="1">
      <c r="A33" s="13" t="s">
        <v>54</v>
      </c>
      <c r="B33" s="96">
        <v>5436</v>
      </c>
      <c r="C33" s="91">
        <v>2516</v>
      </c>
    </row>
    <row r="34" spans="1:3" ht="21" customHeight="1">
      <c r="A34" s="13" t="s">
        <v>55</v>
      </c>
      <c r="B34" s="96">
        <v>6302</v>
      </c>
      <c r="C34" s="91">
        <v>5765</v>
      </c>
    </row>
    <row r="35" spans="1:3" ht="21" customHeight="1">
      <c r="A35" s="13" t="s">
        <v>56</v>
      </c>
      <c r="B35" s="96">
        <v>113000</v>
      </c>
      <c r="C35" s="91">
        <v>104723</v>
      </c>
    </row>
    <row r="36" spans="1:3" ht="21" customHeight="1" thickBot="1">
      <c r="A36" s="13" t="s">
        <v>57</v>
      </c>
      <c r="B36" s="96">
        <v>13168</v>
      </c>
      <c r="C36" s="91">
        <v>13246</v>
      </c>
    </row>
    <row r="37" spans="1:3" ht="9" customHeight="1">
      <c r="A37" s="13"/>
      <c r="B37" s="97"/>
      <c r="C37" s="98"/>
    </row>
    <row r="38" spans="1:3" ht="21" customHeight="1" thickBot="1">
      <c r="A38" s="13" t="s">
        <v>58</v>
      </c>
      <c r="B38" s="136">
        <f>SUM(B26:B36)</f>
        <v>2691573</v>
      </c>
      <c r="C38" s="95">
        <f>SUM(C26:C36)</f>
        <v>2670631</v>
      </c>
    </row>
    <row r="39" spans="1:3" ht="21" customHeight="1">
      <c r="A39" s="4"/>
      <c r="B39" s="96"/>
      <c r="C39" s="91"/>
    </row>
    <row r="40" spans="1:3" ht="21" customHeight="1">
      <c r="A40" s="4" t="s">
        <v>59</v>
      </c>
      <c r="B40" s="96"/>
      <c r="C40" s="91"/>
    </row>
    <row r="41" spans="1:3" ht="21" customHeight="1">
      <c r="A41" s="13" t="s">
        <v>60</v>
      </c>
      <c r="B41" s="96">
        <v>52864</v>
      </c>
      <c r="C41" s="91">
        <v>52864</v>
      </c>
    </row>
    <row r="42" spans="1:3" ht="21" customHeight="1" thickBot="1">
      <c r="A42" s="13" t="s">
        <v>61</v>
      </c>
      <c r="B42" s="136">
        <v>215470</v>
      </c>
      <c r="C42" s="95">
        <v>204672</v>
      </c>
    </row>
    <row r="43" spans="1:3" ht="9" customHeight="1">
      <c r="A43" s="13"/>
      <c r="B43" s="96"/>
      <c r="C43" s="91"/>
    </row>
    <row r="44" spans="1:3" ht="21" customHeight="1">
      <c r="A44" s="13" t="s">
        <v>62</v>
      </c>
      <c r="B44" s="96">
        <v>268334</v>
      </c>
      <c r="C44" s="91">
        <v>257536</v>
      </c>
    </row>
    <row r="45" spans="1:3" ht="21" customHeight="1">
      <c r="A45" s="13" t="s">
        <v>186</v>
      </c>
      <c r="B45" s="96">
        <v>23476</v>
      </c>
      <c r="C45" s="91">
        <v>23476</v>
      </c>
    </row>
    <row r="46" spans="1:3" ht="21" customHeight="1" thickBot="1">
      <c r="A46" s="13" t="s">
        <v>31</v>
      </c>
      <c r="B46" s="136">
        <v>5057</v>
      </c>
      <c r="C46" s="95">
        <v>4361</v>
      </c>
    </row>
    <row r="47" spans="1:3" ht="9" customHeight="1">
      <c r="A47" s="13"/>
      <c r="B47" s="96"/>
      <c r="C47" s="91"/>
    </row>
    <row r="48" spans="1:3" ht="21" customHeight="1" thickBot="1">
      <c r="A48" s="13" t="s">
        <v>63</v>
      </c>
      <c r="B48" s="136">
        <v>296867</v>
      </c>
      <c r="C48" s="95">
        <v>285373</v>
      </c>
    </row>
    <row r="49" spans="1:3" ht="9" customHeight="1">
      <c r="A49" s="13"/>
      <c r="B49" s="96"/>
      <c r="C49" s="91"/>
    </row>
    <row r="50" spans="1:3" ht="21" customHeight="1" thickBot="1">
      <c r="A50" s="13" t="s">
        <v>64</v>
      </c>
      <c r="B50" s="137">
        <f>SUM(B48,B38)</f>
        <v>2988440</v>
      </c>
      <c r="C50" s="93">
        <f>SUM(C48,C38)</f>
        <v>2956004</v>
      </c>
    </row>
    <row r="51" spans="1:3" ht="21" customHeight="1" thickTop="1">
      <c r="A51" s="13"/>
      <c r="B51" s="166"/>
      <c r="C51" s="141"/>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87"/>
  <sheetViews>
    <sheetView tabSelected="1" zoomScale="85" zoomScaleNormal="85" zoomScaleSheetLayoutView="100" zoomScalePageLayoutView="0" workbookViewId="0" topLeftCell="A43">
      <selection activeCell="C66" sqref="C66"/>
    </sheetView>
  </sheetViews>
  <sheetFormatPr defaultColWidth="9.140625" defaultRowHeight="21" customHeight="1"/>
  <cols>
    <col min="1" max="1" width="56.57421875" style="2" customWidth="1"/>
    <col min="2" max="9" width="17.7109375" style="141" customWidth="1"/>
    <col min="10" max="16384" width="9.140625" style="2" customWidth="1"/>
  </cols>
  <sheetData>
    <row r="2" ht="21" customHeight="1">
      <c r="A2" s="183" t="s">
        <v>247</v>
      </c>
    </row>
    <row r="3" ht="9" customHeight="1"/>
    <row r="4" spans="1:9" ht="21" customHeight="1">
      <c r="A4" s="218" t="s">
        <v>230</v>
      </c>
      <c r="B4" s="117" t="s">
        <v>76</v>
      </c>
      <c r="C4" s="117" t="s">
        <v>118</v>
      </c>
      <c r="D4" s="216" t="s">
        <v>78</v>
      </c>
      <c r="E4" s="216" t="s">
        <v>69</v>
      </c>
      <c r="F4" s="216" t="s">
        <v>70</v>
      </c>
      <c r="G4" s="216" t="s">
        <v>79</v>
      </c>
      <c r="H4" s="216" t="s">
        <v>80</v>
      </c>
      <c r="I4" s="216" t="s">
        <v>81</v>
      </c>
    </row>
    <row r="5" spans="1:9" ht="21" customHeight="1" thickBot="1">
      <c r="A5" s="218"/>
      <c r="B5" s="118" t="s">
        <v>77</v>
      </c>
      <c r="C5" s="118" t="s">
        <v>119</v>
      </c>
      <c r="D5" s="217"/>
      <c r="E5" s="217"/>
      <c r="F5" s="217"/>
      <c r="G5" s="217"/>
      <c r="H5" s="217"/>
      <c r="I5" s="217"/>
    </row>
    <row r="6" spans="1:9" ht="21" customHeight="1">
      <c r="A6" s="26"/>
      <c r="B6" s="117" t="s">
        <v>3</v>
      </c>
      <c r="C6" s="117" t="s">
        <v>3</v>
      </c>
      <c r="D6" s="117" t="s">
        <v>3</v>
      </c>
      <c r="E6" s="117" t="s">
        <v>3</v>
      </c>
      <c r="F6" s="117" t="s">
        <v>3</v>
      </c>
      <c r="G6" s="117" t="s">
        <v>3</v>
      </c>
      <c r="H6" s="117" t="s">
        <v>3</v>
      </c>
      <c r="I6" s="117" t="s">
        <v>3</v>
      </c>
    </row>
    <row r="7" spans="1:9" ht="21" customHeight="1">
      <c r="A7" s="122"/>
      <c r="B7" s="117"/>
      <c r="C7" s="117"/>
      <c r="D7" s="117"/>
      <c r="E7" s="117"/>
      <c r="F7" s="117"/>
      <c r="G7" s="117"/>
      <c r="H7" s="117"/>
      <c r="I7" s="117"/>
    </row>
    <row r="8" spans="1:9" ht="21" customHeight="1">
      <c r="A8" s="122" t="s">
        <v>82</v>
      </c>
      <c r="B8" s="117"/>
      <c r="C8" s="117"/>
      <c r="D8" s="117"/>
      <c r="E8" s="117"/>
      <c r="F8" s="117"/>
      <c r="G8" s="117"/>
      <c r="H8" s="117"/>
      <c r="I8" s="117"/>
    </row>
    <row r="9" spans="1:9" ht="21" customHeight="1">
      <c r="A9" s="122" t="s">
        <v>83</v>
      </c>
      <c r="B9" s="101">
        <v>4</v>
      </c>
      <c r="C9" s="101">
        <v>7564</v>
      </c>
      <c r="D9" s="101">
        <v>9547</v>
      </c>
      <c r="E9" s="101">
        <v>1580</v>
      </c>
      <c r="F9" s="101">
        <v>1208</v>
      </c>
      <c r="G9" s="101">
        <v>19903</v>
      </c>
      <c r="H9" s="101" t="s">
        <v>112</v>
      </c>
      <c r="I9" s="101">
        <v>19903</v>
      </c>
    </row>
    <row r="10" spans="1:9" ht="21" customHeight="1" thickBot="1">
      <c r="A10" s="122" t="s">
        <v>84</v>
      </c>
      <c r="B10" s="102">
        <v>6881</v>
      </c>
      <c r="C10" s="102">
        <v>-226</v>
      </c>
      <c r="D10" s="102">
        <v>-5943</v>
      </c>
      <c r="E10" s="102">
        <v>-8</v>
      </c>
      <c r="F10" s="102">
        <v>-704</v>
      </c>
      <c r="G10" s="102" t="s">
        <v>112</v>
      </c>
      <c r="H10" s="102" t="s">
        <v>112</v>
      </c>
      <c r="I10" s="102" t="s">
        <v>112</v>
      </c>
    </row>
    <row r="11" spans="1:9" ht="21" customHeight="1">
      <c r="A11" s="122"/>
      <c r="B11" s="105">
        <f aca="true" t="shared" si="0" ref="B11:G11">SUM(B9:B10)</f>
        <v>6885</v>
      </c>
      <c r="C11" s="105">
        <f t="shared" si="0"/>
        <v>7338</v>
      </c>
      <c r="D11" s="105">
        <f t="shared" si="0"/>
        <v>3604</v>
      </c>
      <c r="E11" s="105">
        <f t="shared" si="0"/>
        <v>1572</v>
      </c>
      <c r="F11" s="105">
        <f t="shared" si="0"/>
        <v>504</v>
      </c>
      <c r="G11" s="105">
        <f t="shared" si="0"/>
        <v>19903</v>
      </c>
      <c r="H11" s="105" t="s">
        <v>191</v>
      </c>
      <c r="I11" s="105">
        <f>SUM(G11:H11)</f>
        <v>19903</v>
      </c>
    </row>
    <row r="12" spans="1:9" ht="21" customHeight="1">
      <c r="A12" s="122"/>
      <c r="B12" s="105"/>
      <c r="C12" s="105"/>
      <c r="D12" s="105"/>
      <c r="E12" s="105"/>
      <c r="F12" s="105"/>
      <c r="G12" s="105"/>
      <c r="H12" s="105"/>
      <c r="I12" s="105"/>
    </row>
    <row r="13" spans="1:9" ht="21" customHeight="1">
      <c r="A13" s="122" t="s">
        <v>85</v>
      </c>
      <c r="B13" s="101">
        <v>3620</v>
      </c>
      <c r="C13" s="101">
        <v>2247</v>
      </c>
      <c r="D13" s="101">
        <v>228</v>
      </c>
      <c r="E13" s="101">
        <v>-440</v>
      </c>
      <c r="F13" s="101">
        <v>583</v>
      </c>
      <c r="G13" s="101">
        <v>6238</v>
      </c>
      <c r="H13" s="101">
        <v>-192</v>
      </c>
      <c r="I13" s="101">
        <v>6046</v>
      </c>
    </row>
    <row r="14" spans="1:9" ht="21" customHeight="1">
      <c r="A14" s="122" t="s">
        <v>12</v>
      </c>
      <c r="B14" s="101" t="s">
        <v>112</v>
      </c>
      <c r="C14" s="101" t="s">
        <v>112</v>
      </c>
      <c r="D14" s="101" t="s">
        <v>112</v>
      </c>
      <c r="E14" s="101">
        <v>9406</v>
      </c>
      <c r="F14" s="101" t="s">
        <v>112</v>
      </c>
      <c r="G14" s="101">
        <v>9406</v>
      </c>
      <c r="H14" s="101">
        <v>-10</v>
      </c>
      <c r="I14" s="101">
        <v>9396</v>
      </c>
    </row>
    <row r="15" spans="1:9" ht="21" customHeight="1">
      <c r="A15" s="122" t="s">
        <v>86</v>
      </c>
      <c r="B15" s="101">
        <v>386</v>
      </c>
      <c r="C15" s="101">
        <v>713</v>
      </c>
      <c r="D15" s="101">
        <v>979</v>
      </c>
      <c r="E15" s="101">
        <v>-438</v>
      </c>
      <c r="F15" s="101">
        <v>162</v>
      </c>
      <c r="G15" s="101">
        <v>1802</v>
      </c>
      <c r="H15" s="101">
        <v>27</v>
      </c>
      <c r="I15" s="101">
        <v>1829</v>
      </c>
    </row>
    <row r="16" spans="1:9" ht="36" customHeight="1">
      <c r="A16" s="122" t="s">
        <v>231</v>
      </c>
      <c r="B16" s="101">
        <v>-1</v>
      </c>
      <c r="C16" s="101" t="s">
        <v>112</v>
      </c>
      <c r="D16" s="101">
        <v>136</v>
      </c>
      <c r="E16" s="101">
        <v>2075</v>
      </c>
      <c r="F16" s="101">
        <v>1</v>
      </c>
      <c r="G16" s="101">
        <v>2211</v>
      </c>
      <c r="H16" s="101">
        <v>4</v>
      </c>
      <c r="I16" s="101">
        <v>2215</v>
      </c>
    </row>
    <row r="17" spans="1:9" ht="21" customHeight="1">
      <c r="A17" s="122" t="s">
        <v>90</v>
      </c>
      <c r="B17" s="101" t="s">
        <v>112</v>
      </c>
      <c r="C17" s="101">
        <v>-2</v>
      </c>
      <c r="D17" s="101">
        <v>729</v>
      </c>
      <c r="E17" s="101">
        <v>-11</v>
      </c>
      <c r="F17" s="101" t="s">
        <v>112</v>
      </c>
      <c r="G17" s="101">
        <v>716</v>
      </c>
      <c r="H17" s="101" t="s">
        <v>112</v>
      </c>
      <c r="I17" s="101">
        <v>716</v>
      </c>
    </row>
    <row r="18" spans="1:9" ht="21" customHeight="1" thickBot="1">
      <c r="A18" s="122" t="s">
        <v>15</v>
      </c>
      <c r="B18" s="101">
        <v>28</v>
      </c>
      <c r="C18" s="101" t="s">
        <v>112</v>
      </c>
      <c r="D18" s="101">
        <v>11</v>
      </c>
      <c r="E18" s="101">
        <v>65</v>
      </c>
      <c r="F18" s="101">
        <v>1068</v>
      </c>
      <c r="G18" s="101">
        <v>1172</v>
      </c>
      <c r="H18" s="101">
        <v>-671</v>
      </c>
      <c r="I18" s="101">
        <v>501</v>
      </c>
    </row>
    <row r="19" spans="1:9" ht="21" customHeight="1">
      <c r="A19" s="122"/>
      <c r="B19" s="106"/>
      <c r="C19" s="106"/>
      <c r="D19" s="106"/>
      <c r="E19" s="106"/>
      <c r="F19" s="106"/>
      <c r="G19" s="106"/>
      <c r="H19" s="106"/>
      <c r="I19" s="106"/>
    </row>
    <row r="20" spans="1:9" ht="21" customHeight="1">
      <c r="A20" s="17" t="s">
        <v>16</v>
      </c>
      <c r="B20" s="105">
        <f>SUM(B11:B18)</f>
        <v>10918</v>
      </c>
      <c r="C20" s="105">
        <f aca="true" t="shared" si="1" ref="C20:H20">SUM(C11:C18)</f>
        <v>10296</v>
      </c>
      <c r="D20" s="105">
        <f t="shared" si="1"/>
        <v>5687</v>
      </c>
      <c r="E20" s="105">
        <f t="shared" si="1"/>
        <v>12229</v>
      </c>
      <c r="F20" s="105">
        <f t="shared" si="1"/>
        <v>2318</v>
      </c>
      <c r="G20" s="105">
        <f>SUM(B20:F20)</f>
        <v>41448</v>
      </c>
      <c r="H20" s="105">
        <f t="shared" si="1"/>
        <v>-842</v>
      </c>
      <c r="I20" s="105">
        <f>SUM(G20:H20)</f>
        <v>40606</v>
      </c>
    </row>
    <row r="21" spans="1:9" ht="36" customHeight="1" thickBot="1">
      <c r="A21" s="122" t="s">
        <v>19</v>
      </c>
      <c r="B21" s="102" t="s">
        <v>112</v>
      </c>
      <c r="C21" s="102" t="s">
        <v>112</v>
      </c>
      <c r="D21" s="102" t="s">
        <v>112</v>
      </c>
      <c r="E21" s="102">
        <v>-11437</v>
      </c>
      <c r="F21" s="102" t="s">
        <v>112</v>
      </c>
      <c r="G21" s="102">
        <v>-11437</v>
      </c>
      <c r="H21" s="102" t="s">
        <v>112</v>
      </c>
      <c r="I21" s="102">
        <v>-11437</v>
      </c>
    </row>
    <row r="22" spans="1:9" ht="21" customHeight="1">
      <c r="A22" s="122"/>
      <c r="B22" s="105"/>
      <c r="C22" s="105"/>
      <c r="D22" s="105"/>
      <c r="E22" s="105"/>
      <c r="F22" s="105"/>
      <c r="G22" s="105"/>
      <c r="H22" s="105"/>
      <c r="I22" s="105"/>
    </row>
    <row r="23" spans="1:9" ht="36" customHeight="1">
      <c r="A23" s="17" t="s">
        <v>20</v>
      </c>
      <c r="B23" s="105">
        <f>SUM(B20:B21)</f>
        <v>10918</v>
      </c>
      <c r="C23" s="105">
        <f aca="true" t="shared" si="2" ref="C23:I23">SUM(C20:C21)</f>
        <v>10296</v>
      </c>
      <c r="D23" s="105">
        <f t="shared" si="2"/>
        <v>5687</v>
      </c>
      <c r="E23" s="105">
        <f>SUM(E20:E21)</f>
        <v>792</v>
      </c>
      <c r="F23" s="105">
        <f t="shared" si="2"/>
        <v>2318</v>
      </c>
      <c r="G23" s="105">
        <f t="shared" si="2"/>
        <v>30011</v>
      </c>
      <c r="H23" s="105">
        <f t="shared" si="2"/>
        <v>-842</v>
      </c>
      <c r="I23" s="105">
        <f t="shared" si="2"/>
        <v>29169</v>
      </c>
    </row>
    <row r="24" spans="1:9" ht="21" customHeight="1" thickBot="1">
      <c r="A24" s="122" t="s">
        <v>232</v>
      </c>
      <c r="B24" s="101">
        <v>-88</v>
      </c>
      <c r="C24" s="102">
        <v>-675</v>
      </c>
      <c r="D24" s="101">
        <v>-44</v>
      </c>
      <c r="E24" s="102">
        <v>-2</v>
      </c>
      <c r="F24" s="102">
        <v>16</v>
      </c>
      <c r="G24" s="101">
        <v>-793</v>
      </c>
      <c r="H24" s="101" t="s">
        <v>112</v>
      </c>
      <c r="I24" s="101">
        <v>-793</v>
      </c>
    </row>
    <row r="25" spans="1:9" ht="21" customHeight="1">
      <c r="A25" s="122"/>
      <c r="B25" s="106"/>
      <c r="C25" s="106"/>
      <c r="D25" s="106"/>
      <c r="E25" s="105"/>
      <c r="F25" s="105"/>
      <c r="G25" s="106"/>
      <c r="H25" s="106"/>
      <c r="I25" s="106"/>
    </row>
    <row r="26" spans="1:9" ht="21" customHeight="1">
      <c r="A26" s="17" t="s">
        <v>22</v>
      </c>
      <c r="B26" s="105">
        <f aca="true" t="shared" si="3" ref="B26:I26">SUM(B23:B24)</f>
        <v>10830</v>
      </c>
      <c r="C26" s="105">
        <f t="shared" si="3"/>
        <v>9621</v>
      </c>
      <c r="D26" s="105">
        <f t="shared" si="3"/>
        <v>5643</v>
      </c>
      <c r="E26" s="105">
        <f t="shared" si="3"/>
        <v>790</v>
      </c>
      <c r="F26" s="105">
        <f t="shared" si="3"/>
        <v>2334</v>
      </c>
      <c r="G26" s="105">
        <f t="shared" si="3"/>
        <v>29218</v>
      </c>
      <c r="H26" s="105">
        <f t="shared" si="3"/>
        <v>-842</v>
      </c>
      <c r="I26" s="105">
        <f t="shared" si="3"/>
        <v>28376</v>
      </c>
    </row>
    <row r="27" spans="1:9" ht="21" customHeight="1" thickBot="1">
      <c r="A27" s="122" t="s">
        <v>23</v>
      </c>
      <c r="B27" s="101">
        <v>-4430</v>
      </c>
      <c r="C27" s="101">
        <v>-1556</v>
      </c>
      <c r="D27" s="101">
        <v>-570</v>
      </c>
      <c r="E27" s="101">
        <v>-239</v>
      </c>
      <c r="F27" s="101">
        <v>-1575</v>
      </c>
      <c r="G27" s="101">
        <v>-8370</v>
      </c>
      <c r="H27" s="101">
        <v>842</v>
      </c>
      <c r="I27" s="101">
        <v>-7528</v>
      </c>
    </row>
    <row r="28" spans="1:9" ht="21" customHeight="1">
      <c r="A28" s="122"/>
      <c r="B28" s="106"/>
      <c r="C28" s="106"/>
      <c r="D28" s="106"/>
      <c r="E28" s="106"/>
      <c r="F28" s="106"/>
      <c r="G28" s="106"/>
      <c r="H28" s="106"/>
      <c r="I28" s="106"/>
    </row>
    <row r="29" spans="1:9" ht="21" customHeight="1">
      <c r="A29" s="17" t="s">
        <v>24</v>
      </c>
      <c r="B29" s="105">
        <f aca="true" t="shared" si="4" ref="B29:G29">SUM(B26:B27)</f>
        <v>6400</v>
      </c>
      <c r="C29" s="105">
        <f t="shared" si="4"/>
        <v>8065</v>
      </c>
      <c r="D29" s="105">
        <f t="shared" si="4"/>
        <v>5073</v>
      </c>
      <c r="E29" s="105">
        <f t="shared" si="4"/>
        <v>551</v>
      </c>
      <c r="F29" s="105">
        <f t="shared" si="4"/>
        <v>759</v>
      </c>
      <c r="G29" s="105">
        <f t="shared" si="4"/>
        <v>20848</v>
      </c>
      <c r="H29" s="105" t="s">
        <v>236</v>
      </c>
      <c r="I29" s="105">
        <f>SUM(I26:I27)</f>
        <v>20848</v>
      </c>
    </row>
    <row r="30" spans="1:9" ht="36" customHeight="1">
      <c r="A30" s="122" t="s">
        <v>25</v>
      </c>
      <c r="B30" s="101" t="s">
        <v>112</v>
      </c>
      <c r="C30" s="101" t="s">
        <v>112</v>
      </c>
      <c r="D30" s="101" t="s">
        <v>112</v>
      </c>
      <c r="E30" s="101" t="s">
        <v>112</v>
      </c>
      <c r="F30" s="101">
        <v>657</v>
      </c>
      <c r="G30" s="101">
        <v>657</v>
      </c>
      <c r="H30" s="101" t="s">
        <v>112</v>
      </c>
      <c r="I30" s="101">
        <v>657</v>
      </c>
    </row>
    <row r="31" spans="1:9" ht="36" customHeight="1">
      <c r="A31" s="122" t="s">
        <v>256</v>
      </c>
      <c r="B31" s="101" t="s">
        <v>112</v>
      </c>
      <c r="C31" s="101" t="s">
        <v>112</v>
      </c>
      <c r="D31" s="101" t="s">
        <v>112</v>
      </c>
      <c r="E31" s="101" t="s">
        <v>112</v>
      </c>
      <c r="F31" s="101">
        <v>1</v>
      </c>
      <c r="G31" s="101">
        <v>1</v>
      </c>
      <c r="H31" s="101" t="s">
        <v>112</v>
      </c>
      <c r="I31" s="101">
        <v>1</v>
      </c>
    </row>
    <row r="32" spans="1:9" ht="36" customHeight="1" thickBot="1">
      <c r="A32" s="122" t="s">
        <v>26</v>
      </c>
      <c r="B32" s="102">
        <v>54</v>
      </c>
      <c r="C32" s="102" t="s">
        <v>112</v>
      </c>
      <c r="D32" s="102">
        <v>1</v>
      </c>
      <c r="E32" s="102" t="s">
        <v>112</v>
      </c>
      <c r="F32" s="102">
        <v>-9</v>
      </c>
      <c r="G32" s="102">
        <v>46</v>
      </c>
      <c r="H32" s="102" t="s">
        <v>112</v>
      </c>
      <c r="I32" s="102">
        <v>46</v>
      </c>
    </row>
    <row r="33" spans="1:9" ht="21" customHeight="1">
      <c r="A33" s="122"/>
      <c r="B33" s="105"/>
      <c r="C33" s="105"/>
      <c r="D33" s="105"/>
      <c r="E33" s="105"/>
      <c r="F33" s="105"/>
      <c r="G33" s="105"/>
      <c r="H33" s="105"/>
      <c r="I33" s="105"/>
    </row>
    <row r="34" spans="1:9" ht="21" customHeight="1" thickBot="1">
      <c r="A34" s="17" t="s">
        <v>27</v>
      </c>
      <c r="B34" s="107">
        <f>SUM(B29:B32)</f>
        <v>6454</v>
      </c>
      <c r="C34" s="107">
        <f>SUM(C29:C32)</f>
        <v>8065</v>
      </c>
      <c r="D34" s="107">
        <f aca="true" t="shared" si="5" ref="D34:I34">SUM(D29:D32)</f>
        <v>5074</v>
      </c>
      <c r="E34" s="107">
        <f t="shared" si="5"/>
        <v>551</v>
      </c>
      <c r="F34" s="107">
        <f t="shared" si="5"/>
        <v>1408</v>
      </c>
      <c r="G34" s="107">
        <f t="shared" si="5"/>
        <v>21552</v>
      </c>
      <c r="H34" s="107" t="s">
        <v>185</v>
      </c>
      <c r="I34" s="107">
        <f t="shared" si="5"/>
        <v>21552</v>
      </c>
    </row>
    <row r="35" spans="1:9" ht="21" customHeight="1" thickTop="1">
      <c r="A35" s="26"/>
      <c r="B35" s="101"/>
      <c r="C35" s="101"/>
      <c r="D35" s="101"/>
      <c r="E35" s="101"/>
      <c r="F35" s="101"/>
      <c r="G35" s="101"/>
      <c r="H35" s="101"/>
      <c r="I35" s="101"/>
    </row>
    <row r="36" spans="1:9" ht="21" customHeight="1">
      <c r="A36" s="23" t="s">
        <v>235</v>
      </c>
      <c r="B36" s="101"/>
      <c r="C36" s="101"/>
      <c r="D36" s="101"/>
      <c r="E36" s="101"/>
      <c r="F36" s="101"/>
      <c r="G36" s="101"/>
      <c r="H36" s="101"/>
      <c r="I36" s="101"/>
    </row>
    <row r="37" spans="1:9" ht="21" customHeight="1">
      <c r="A37" s="17" t="s">
        <v>34</v>
      </c>
      <c r="B37" s="101"/>
      <c r="C37" s="101"/>
      <c r="D37" s="101"/>
      <c r="E37" s="101"/>
      <c r="F37" s="101"/>
      <c r="G37" s="101"/>
      <c r="H37" s="101"/>
      <c r="I37" s="101"/>
    </row>
    <row r="38" spans="1:9" ht="21" customHeight="1">
      <c r="A38" s="122" t="s">
        <v>88</v>
      </c>
      <c r="B38" s="101">
        <v>403026</v>
      </c>
      <c r="C38" s="101">
        <v>948779</v>
      </c>
      <c r="D38" s="101">
        <v>1367764</v>
      </c>
      <c r="E38" s="101">
        <v>146273</v>
      </c>
      <c r="F38" s="101">
        <v>151699</v>
      </c>
      <c r="G38" s="101">
        <v>3017541</v>
      </c>
      <c r="H38" s="101">
        <v>-30728</v>
      </c>
      <c r="I38" s="101">
        <v>2986813</v>
      </c>
    </row>
    <row r="39" spans="1:9" ht="21" customHeight="1">
      <c r="A39" s="122" t="s">
        <v>132</v>
      </c>
      <c r="B39" s="207">
        <v>475</v>
      </c>
      <c r="C39" s="207" t="s">
        <v>112</v>
      </c>
      <c r="D39" s="207" t="s">
        <v>112</v>
      </c>
      <c r="E39" s="207" t="s">
        <v>112</v>
      </c>
      <c r="F39" s="207">
        <v>1152</v>
      </c>
      <c r="G39" s="207">
        <v>1627</v>
      </c>
      <c r="H39" s="207" t="s">
        <v>112</v>
      </c>
      <c r="I39" s="207">
        <v>1627</v>
      </c>
    </row>
    <row r="40" spans="1:9" ht="21" customHeight="1" thickBot="1">
      <c r="A40" s="26"/>
      <c r="B40" s="107">
        <f>SUM(B38:B39)</f>
        <v>403501</v>
      </c>
      <c r="C40" s="107">
        <f aca="true" t="shared" si="6" ref="C40:I40">SUM(C38:C39)</f>
        <v>948779</v>
      </c>
      <c r="D40" s="107">
        <f t="shared" si="6"/>
        <v>1367764</v>
      </c>
      <c r="E40" s="107">
        <f t="shared" si="6"/>
        <v>146273</v>
      </c>
      <c r="F40" s="107">
        <f t="shared" si="6"/>
        <v>152851</v>
      </c>
      <c r="G40" s="107">
        <f t="shared" si="6"/>
        <v>3019168</v>
      </c>
      <c r="H40" s="107">
        <f t="shared" si="6"/>
        <v>-30728</v>
      </c>
      <c r="I40" s="107">
        <f t="shared" si="6"/>
        <v>2988440</v>
      </c>
    </row>
    <row r="41" spans="1:9" ht="21" customHeight="1" thickTop="1">
      <c r="A41" s="26"/>
      <c r="B41" s="101"/>
      <c r="C41" s="101"/>
      <c r="D41" s="101"/>
      <c r="E41" s="101"/>
      <c r="F41" s="101"/>
      <c r="G41" s="101"/>
      <c r="H41" s="101"/>
      <c r="I41" s="101"/>
    </row>
    <row r="42" spans="1:9" ht="21" customHeight="1">
      <c r="A42" s="17" t="s">
        <v>46</v>
      </c>
      <c r="B42" s="101"/>
      <c r="C42" s="101"/>
      <c r="D42" s="101"/>
      <c r="E42" s="101"/>
      <c r="F42" s="101"/>
      <c r="G42" s="101"/>
      <c r="H42" s="101"/>
      <c r="I42" s="101"/>
    </row>
    <row r="43" spans="1:9" ht="21" customHeight="1" thickBot="1">
      <c r="A43" s="122" t="s">
        <v>89</v>
      </c>
      <c r="B43" s="171">
        <v>1070509</v>
      </c>
      <c r="C43" s="171">
        <v>930364</v>
      </c>
      <c r="D43" s="171">
        <v>496999</v>
      </c>
      <c r="E43" s="171">
        <v>136477</v>
      </c>
      <c r="F43" s="171">
        <v>87952</v>
      </c>
      <c r="G43" s="171">
        <v>2722301</v>
      </c>
      <c r="H43" s="171">
        <v>-30728</v>
      </c>
      <c r="I43" s="171">
        <v>2691573</v>
      </c>
    </row>
    <row r="44" spans="1:9" ht="21" customHeight="1" thickTop="1">
      <c r="A44" s="26"/>
      <c r="B44" s="101"/>
      <c r="C44" s="101"/>
      <c r="D44" s="101"/>
      <c r="E44" s="101"/>
      <c r="F44" s="101"/>
      <c r="G44" s="101"/>
      <c r="H44" s="101"/>
      <c r="I44" s="101"/>
    </row>
    <row r="45" spans="1:9" ht="21" customHeight="1">
      <c r="A45" s="29"/>
      <c r="B45" s="172"/>
      <c r="C45" s="172"/>
      <c r="D45" s="172"/>
      <c r="E45" s="172"/>
      <c r="F45" s="172"/>
      <c r="G45" s="172"/>
      <c r="H45" s="172"/>
      <c r="I45" s="172"/>
    </row>
    <row r="46" spans="2:9" ht="21" customHeight="1">
      <c r="B46" s="91"/>
      <c r="C46" s="91"/>
      <c r="D46" s="91"/>
      <c r="E46" s="91"/>
      <c r="F46" s="91"/>
      <c r="G46" s="91"/>
      <c r="H46" s="91"/>
      <c r="I46" s="91"/>
    </row>
    <row r="47" spans="1:9" ht="21" customHeight="1">
      <c r="A47" s="219" t="s">
        <v>233</v>
      </c>
      <c r="B47" s="101" t="s">
        <v>76</v>
      </c>
      <c r="C47" s="101" t="s">
        <v>118</v>
      </c>
      <c r="D47" s="220" t="s">
        <v>78</v>
      </c>
      <c r="E47" s="220" t="s">
        <v>69</v>
      </c>
      <c r="F47" s="220" t="s">
        <v>70</v>
      </c>
      <c r="G47" s="220" t="s">
        <v>79</v>
      </c>
      <c r="H47" s="220" t="s">
        <v>80</v>
      </c>
      <c r="I47" s="220" t="s">
        <v>81</v>
      </c>
    </row>
    <row r="48" spans="1:9" ht="21" customHeight="1" thickBot="1">
      <c r="A48" s="219"/>
      <c r="B48" s="102" t="s">
        <v>77</v>
      </c>
      <c r="C48" s="102" t="s">
        <v>119</v>
      </c>
      <c r="D48" s="221"/>
      <c r="E48" s="221"/>
      <c r="F48" s="221"/>
      <c r="G48" s="221"/>
      <c r="H48" s="221"/>
      <c r="I48" s="221"/>
    </row>
    <row r="49" spans="1:9" ht="21" customHeight="1">
      <c r="A49" s="219"/>
      <c r="B49" s="101" t="s">
        <v>3</v>
      </c>
      <c r="C49" s="101" t="s">
        <v>3</v>
      </c>
      <c r="D49" s="101" t="s">
        <v>3</v>
      </c>
      <c r="E49" s="101" t="s">
        <v>3</v>
      </c>
      <c r="F49" s="101" t="s">
        <v>3</v>
      </c>
      <c r="G49" s="101" t="s">
        <v>3</v>
      </c>
      <c r="H49" s="101" t="s">
        <v>3</v>
      </c>
      <c r="I49" s="101" t="s">
        <v>3</v>
      </c>
    </row>
    <row r="50" spans="1:9" ht="21" customHeight="1">
      <c r="A50" s="122"/>
      <c r="B50" s="82"/>
      <c r="C50" s="82"/>
      <c r="D50" s="82"/>
      <c r="E50" s="82"/>
      <c r="F50" s="82"/>
      <c r="G50" s="82"/>
      <c r="H50" s="82"/>
      <c r="I50" s="82"/>
    </row>
    <row r="51" spans="1:9" ht="21" customHeight="1">
      <c r="A51" s="122" t="s">
        <v>82</v>
      </c>
      <c r="B51" s="82"/>
      <c r="C51" s="82"/>
      <c r="D51" s="82"/>
      <c r="E51" s="82"/>
      <c r="F51" s="82"/>
      <c r="G51" s="82"/>
      <c r="H51" s="82"/>
      <c r="I51" s="82"/>
    </row>
    <row r="52" spans="1:9" ht="21" customHeight="1">
      <c r="A52" s="122" t="s">
        <v>83</v>
      </c>
      <c r="B52" s="82">
        <v>1087</v>
      </c>
      <c r="C52" s="82">
        <v>7360</v>
      </c>
      <c r="D52" s="82">
        <v>7311</v>
      </c>
      <c r="E52" s="82">
        <v>1494</v>
      </c>
      <c r="F52" s="82">
        <v>1287</v>
      </c>
      <c r="G52" s="82">
        <v>18539</v>
      </c>
      <c r="H52" s="82" t="s">
        <v>112</v>
      </c>
      <c r="I52" s="82">
        <v>18539</v>
      </c>
    </row>
    <row r="53" spans="1:9" ht="21" customHeight="1" thickBot="1">
      <c r="A53" s="122" t="s">
        <v>84</v>
      </c>
      <c r="B53" s="83">
        <v>4554</v>
      </c>
      <c r="C53" s="83">
        <v>-831</v>
      </c>
      <c r="D53" s="83">
        <v>-3209</v>
      </c>
      <c r="E53" s="83">
        <v>-22</v>
      </c>
      <c r="F53" s="83">
        <v>-492</v>
      </c>
      <c r="G53" s="83" t="s">
        <v>112</v>
      </c>
      <c r="H53" s="83" t="s">
        <v>112</v>
      </c>
      <c r="I53" s="83" t="s">
        <v>112</v>
      </c>
    </row>
    <row r="54" spans="1:9" ht="21" customHeight="1">
      <c r="A54" s="122"/>
      <c r="B54" s="82">
        <f>SUM(B52:B53)</f>
        <v>5641</v>
      </c>
      <c r="C54" s="82">
        <f>SUM(C52:C53)</f>
        <v>6529</v>
      </c>
      <c r="D54" s="82">
        <f>SUM(D52:D53)</f>
        <v>4102</v>
      </c>
      <c r="E54" s="82">
        <f>SUM(E52:E53)</f>
        <v>1472</v>
      </c>
      <c r="F54" s="82">
        <f>SUM(F52:F53)</f>
        <v>795</v>
      </c>
      <c r="G54" s="82">
        <f>SUM(B54:F54)</f>
        <v>18539</v>
      </c>
      <c r="H54" s="84" t="s">
        <v>184</v>
      </c>
      <c r="I54" s="82">
        <f>SUM(G54:H54)</f>
        <v>18539</v>
      </c>
    </row>
    <row r="55" spans="1:9" ht="21" customHeight="1">
      <c r="A55" s="122"/>
      <c r="B55" s="82"/>
      <c r="C55" s="82"/>
      <c r="D55" s="82"/>
      <c r="E55" s="82"/>
      <c r="F55" s="82"/>
      <c r="G55" s="82"/>
      <c r="H55" s="82"/>
      <c r="I55" s="82"/>
    </row>
    <row r="56" spans="1:9" ht="21" customHeight="1">
      <c r="A56" s="122" t="s">
        <v>85</v>
      </c>
      <c r="B56" s="82">
        <v>3871</v>
      </c>
      <c r="C56" s="82">
        <v>2329</v>
      </c>
      <c r="D56" s="82">
        <v>195</v>
      </c>
      <c r="E56" s="82">
        <v>-306</v>
      </c>
      <c r="F56" s="82">
        <v>570</v>
      </c>
      <c r="G56" s="82">
        <v>6659</v>
      </c>
      <c r="H56" s="82">
        <v>-183</v>
      </c>
      <c r="I56" s="82">
        <v>6476</v>
      </c>
    </row>
    <row r="57" spans="1:9" ht="21" customHeight="1">
      <c r="A57" s="122" t="s">
        <v>12</v>
      </c>
      <c r="B57" s="82" t="s">
        <v>112</v>
      </c>
      <c r="C57" s="82" t="s">
        <v>112</v>
      </c>
      <c r="D57" s="82" t="s">
        <v>112</v>
      </c>
      <c r="E57" s="82">
        <v>7390</v>
      </c>
      <c r="F57" s="82" t="s">
        <v>112</v>
      </c>
      <c r="G57" s="82">
        <v>7390</v>
      </c>
      <c r="H57" s="82">
        <v>-9</v>
      </c>
      <c r="I57" s="82">
        <v>7381</v>
      </c>
    </row>
    <row r="58" spans="1:9" ht="21" customHeight="1">
      <c r="A58" s="122" t="s">
        <v>86</v>
      </c>
      <c r="B58" s="82">
        <v>464</v>
      </c>
      <c r="C58" s="82">
        <v>843</v>
      </c>
      <c r="D58" s="82">
        <v>687</v>
      </c>
      <c r="E58" s="82">
        <v>-123</v>
      </c>
      <c r="F58" s="82">
        <v>147</v>
      </c>
      <c r="G58" s="82">
        <v>2018</v>
      </c>
      <c r="H58" s="82">
        <v>32</v>
      </c>
      <c r="I58" s="82">
        <v>2050</v>
      </c>
    </row>
    <row r="59" spans="1:9" ht="36" customHeight="1">
      <c r="A59" s="122" t="s">
        <v>120</v>
      </c>
      <c r="B59" s="82">
        <v>4</v>
      </c>
      <c r="C59" s="82" t="s">
        <v>112</v>
      </c>
      <c r="D59" s="82">
        <v>312</v>
      </c>
      <c r="E59" s="82">
        <v>-1502</v>
      </c>
      <c r="F59" s="82" t="s">
        <v>112</v>
      </c>
      <c r="G59" s="82">
        <v>-1186</v>
      </c>
      <c r="H59" s="82">
        <v>4</v>
      </c>
      <c r="I59" s="82">
        <v>-1182</v>
      </c>
    </row>
    <row r="60" spans="1:9" ht="21" customHeight="1">
      <c r="A60" s="122" t="s">
        <v>90</v>
      </c>
      <c r="B60" s="82" t="s">
        <v>112</v>
      </c>
      <c r="C60" s="82">
        <v>-2</v>
      </c>
      <c r="D60" s="82">
        <v>43</v>
      </c>
      <c r="E60" s="82">
        <v>45</v>
      </c>
      <c r="F60" s="82" t="s">
        <v>112</v>
      </c>
      <c r="G60" s="82">
        <v>86</v>
      </c>
      <c r="H60" s="82" t="s">
        <v>112</v>
      </c>
      <c r="I60" s="82">
        <v>86</v>
      </c>
    </row>
    <row r="61" spans="1:9" ht="21" customHeight="1" thickBot="1">
      <c r="A61" s="122" t="s">
        <v>15</v>
      </c>
      <c r="B61" s="82">
        <v>12</v>
      </c>
      <c r="C61" s="82">
        <v>1</v>
      </c>
      <c r="D61" s="82">
        <v>6</v>
      </c>
      <c r="E61" s="82">
        <v>84</v>
      </c>
      <c r="F61" s="82">
        <v>1044</v>
      </c>
      <c r="G61" s="82">
        <v>1147</v>
      </c>
      <c r="H61" s="82">
        <v>-649</v>
      </c>
      <c r="I61" s="82">
        <v>498</v>
      </c>
    </row>
    <row r="62" spans="1:9" ht="21" customHeight="1">
      <c r="A62" s="122"/>
      <c r="B62" s="85"/>
      <c r="C62" s="85"/>
      <c r="D62" s="85"/>
      <c r="E62" s="85"/>
      <c r="F62" s="85"/>
      <c r="G62" s="85"/>
      <c r="H62" s="85"/>
      <c r="I62" s="85"/>
    </row>
    <row r="63" spans="1:9" ht="21" customHeight="1">
      <c r="A63" s="17" t="s">
        <v>16</v>
      </c>
      <c r="B63" s="82">
        <f>SUM(B54,B56:B61)</f>
        <v>9992</v>
      </c>
      <c r="C63" s="82">
        <f aca="true" t="shared" si="7" ref="C63:I63">SUM(C54,C56:C61)</f>
        <v>9700</v>
      </c>
      <c r="D63" s="82">
        <f t="shared" si="7"/>
        <v>5345</v>
      </c>
      <c r="E63" s="82">
        <f t="shared" si="7"/>
        <v>7060</v>
      </c>
      <c r="F63" s="82">
        <f t="shared" si="7"/>
        <v>2556</v>
      </c>
      <c r="G63" s="82">
        <f t="shared" si="7"/>
        <v>34653</v>
      </c>
      <c r="H63" s="82">
        <f t="shared" si="7"/>
        <v>-805</v>
      </c>
      <c r="I63" s="82">
        <f t="shared" si="7"/>
        <v>33848</v>
      </c>
    </row>
    <row r="64" spans="1:9" s="86" customFormat="1" ht="36" customHeight="1" thickBot="1">
      <c r="A64" s="122" t="s">
        <v>19</v>
      </c>
      <c r="B64" s="83" t="s">
        <v>112</v>
      </c>
      <c r="C64" s="83" t="s">
        <v>112</v>
      </c>
      <c r="D64" s="83" t="s">
        <v>112</v>
      </c>
      <c r="E64" s="83">
        <v>-6234</v>
      </c>
      <c r="F64" s="83" t="s">
        <v>112</v>
      </c>
      <c r="G64" s="83">
        <v>-6234</v>
      </c>
      <c r="H64" s="83" t="s">
        <v>112</v>
      </c>
      <c r="I64" s="83">
        <v>-6234</v>
      </c>
    </row>
    <row r="65" spans="1:9" ht="21" customHeight="1">
      <c r="A65" s="122"/>
      <c r="B65" s="82"/>
      <c r="C65" s="82"/>
      <c r="D65" s="82"/>
      <c r="E65" s="82"/>
      <c r="F65" s="82"/>
      <c r="G65" s="82"/>
      <c r="H65" s="82"/>
      <c r="I65" s="82"/>
    </row>
    <row r="66" spans="1:9" s="86" customFormat="1" ht="36" customHeight="1">
      <c r="A66" s="17" t="s">
        <v>20</v>
      </c>
      <c r="B66" s="82">
        <f>SUM(B63:B64)</f>
        <v>9992</v>
      </c>
      <c r="C66" s="82">
        <f aca="true" t="shared" si="8" ref="C66:I66">SUM(C63:C64)</f>
        <v>9700</v>
      </c>
      <c r="D66" s="82">
        <f t="shared" si="8"/>
        <v>5345</v>
      </c>
      <c r="E66" s="82">
        <f t="shared" si="8"/>
        <v>826</v>
      </c>
      <c r="F66" s="82">
        <f t="shared" si="8"/>
        <v>2556</v>
      </c>
      <c r="G66" s="82">
        <f t="shared" si="8"/>
        <v>28419</v>
      </c>
      <c r="H66" s="82">
        <f t="shared" si="8"/>
        <v>-805</v>
      </c>
      <c r="I66" s="82">
        <f t="shared" si="8"/>
        <v>27614</v>
      </c>
    </row>
    <row r="67" spans="1:9" s="86" customFormat="1" ht="21" customHeight="1" thickBot="1">
      <c r="A67" s="122" t="s">
        <v>87</v>
      </c>
      <c r="B67" s="82">
        <v>-30</v>
      </c>
      <c r="C67" s="83">
        <v>-49</v>
      </c>
      <c r="D67" s="82">
        <v>-1</v>
      </c>
      <c r="E67" s="83">
        <v>-4</v>
      </c>
      <c r="F67" s="83">
        <v>-260</v>
      </c>
      <c r="G67" s="82">
        <v>-344</v>
      </c>
      <c r="H67" s="82" t="s">
        <v>112</v>
      </c>
      <c r="I67" s="82">
        <v>-344</v>
      </c>
    </row>
    <row r="68" spans="1:9" ht="21" customHeight="1">
      <c r="A68" s="122"/>
      <c r="B68" s="85"/>
      <c r="C68" s="85"/>
      <c r="D68" s="85"/>
      <c r="E68" s="82"/>
      <c r="F68" s="82"/>
      <c r="G68" s="85"/>
      <c r="H68" s="85"/>
      <c r="I68" s="85"/>
    </row>
    <row r="69" spans="1:9" ht="21" customHeight="1">
      <c r="A69" s="17" t="s">
        <v>22</v>
      </c>
      <c r="B69" s="82">
        <f>SUM(B66:B67)</f>
        <v>9962</v>
      </c>
      <c r="C69" s="82">
        <f aca="true" t="shared" si="9" ref="C69:I69">SUM(C66:C67)</f>
        <v>9651</v>
      </c>
      <c r="D69" s="82">
        <f t="shared" si="9"/>
        <v>5344</v>
      </c>
      <c r="E69" s="82">
        <f t="shared" si="9"/>
        <v>822</v>
      </c>
      <c r="F69" s="82">
        <f t="shared" si="9"/>
        <v>2296</v>
      </c>
      <c r="G69" s="82">
        <f t="shared" si="9"/>
        <v>28075</v>
      </c>
      <c r="H69" s="82">
        <f t="shared" si="9"/>
        <v>-805</v>
      </c>
      <c r="I69" s="82">
        <f t="shared" si="9"/>
        <v>27270</v>
      </c>
    </row>
    <row r="70" spans="1:9" s="86" customFormat="1" ht="21" customHeight="1" thickBot="1">
      <c r="A70" s="122" t="s">
        <v>23</v>
      </c>
      <c r="B70" s="82">
        <v>-4095</v>
      </c>
      <c r="C70" s="82">
        <v>-1497</v>
      </c>
      <c r="D70" s="82">
        <v>-537</v>
      </c>
      <c r="E70" s="82">
        <v>-225</v>
      </c>
      <c r="F70" s="82">
        <v>-1463</v>
      </c>
      <c r="G70" s="82">
        <v>-7817</v>
      </c>
      <c r="H70" s="82">
        <v>805</v>
      </c>
      <c r="I70" s="82">
        <v>-7012</v>
      </c>
    </row>
    <row r="71" spans="1:9" ht="21" customHeight="1">
      <c r="A71" s="122"/>
      <c r="B71" s="85"/>
      <c r="C71" s="85"/>
      <c r="D71" s="85"/>
      <c r="E71" s="85"/>
      <c r="F71" s="85"/>
      <c r="G71" s="85"/>
      <c r="H71" s="85"/>
      <c r="I71" s="85"/>
    </row>
    <row r="72" spans="1:9" ht="21" customHeight="1">
      <c r="A72" s="17" t="s">
        <v>24</v>
      </c>
      <c r="B72" s="82">
        <v>5867</v>
      </c>
      <c r="C72" s="82">
        <v>8154</v>
      </c>
      <c r="D72" s="82">
        <v>4807</v>
      </c>
      <c r="E72" s="82">
        <v>597</v>
      </c>
      <c r="F72" s="82">
        <v>833</v>
      </c>
      <c r="G72" s="82">
        <v>20258</v>
      </c>
      <c r="H72" s="82" t="s">
        <v>112</v>
      </c>
      <c r="I72" s="82">
        <v>20258</v>
      </c>
    </row>
    <row r="73" spans="1:9" s="87" customFormat="1" ht="36" customHeight="1">
      <c r="A73" s="122" t="s">
        <v>25</v>
      </c>
      <c r="B73" s="82" t="s">
        <v>112</v>
      </c>
      <c r="C73" s="82" t="s">
        <v>112</v>
      </c>
      <c r="D73" s="82" t="s">
        <v>112</v>
      </c>
      <c r="E73" s="82" t="s">
        <v>112</v>
      </c>
      <c r="F73" s="82">
        <v>918</v>
      </c>
      <c r="G73" s="82">
        <v>918</v>
      </c>
      <c r="H73" s="82" t="s">
        <v>112</v>
      </c>
      <c r="I73" s="82">
        <v>918</v>
      </c>
    </row>
    <row r="74" spans="1:9" s="87" customFormat="1" ht="36" customHeight="1">
      <c r="A74" s="122" t="s">
        <v>121</v>
      </c>
      <c r="B74" s="82">
        <v>-1</v>
      </c>
      <c r="C74" s="82" t="s">
        <v>112</v>
      </c>
      <c r="D74" s="82" t="s">
        <v>112</v>
      </c>
      <c r="E74" s="82" t="s">
        <v>112</v>
      </c>
      <c r="F74" s="82">
        <v>11</v>
      </c>
      <c r="G74" s="82">
        <v>10</v>
      </c>
      <c r="H74" s="82" t="s">
        <v>112</v>
      </c>
      <c r="I74" s="82">
        <v>10</v>
      </c>
    </row>
    <row r="75" spans="1:9" ht="36" customHeight="1" thickBot="1">
      <c r="A75" s="122" t="s">
        <v>26</v>
      </c>
      <c r="B75" s="83">
        <v>45</v>
      </c>
      <c r="C75" s="83" t="s">
        <v>112</v>
      </c>
      <c r="D75" s="83" t="s">
        <v>112</v>
      </c>
      <c r="E75" s="83" t="s">
        <v>112</v>
      </c>
      <c r="F75" s="83">
        <v>-3</v>
      </c>
      <c r="G75" s="83">
        <v>42</v>
      </c>
      <c r="H75" s="83" t="s">
        <v>112</v>
      </c>
      <c r="I75" s="83">
        <v>42</v>
      </c>
    </row>
    <row r="76" spans="1:9" ht="21" customHeight="1">
      <c r="A76" s="122"/>
      <c r="B76" s="175"/>
      <c r="C76" s="175"/>
      <c r="D76" s="175"/>
      <c r="E76" s="175"/>
      <c r="F76" s="175"/>
      <c r="G76" s="82"/>
      <c r="H76" s="82"/>
      <c r="I76" s="82"/>
    </row>
    <row r="77" spans="1:9" s="86" customFormat="1" ht="21" customHeight="1" thickBot="1">
      <c r="A77" s="17" t="s">
        <v>27</v>
      </c>
      <c r="B77" s="88">
        <f>SUM(B72:B75)</f>
        <v>5911</v>
      </c>
      <c r="C77" s="88">
        <f aca="true" t="shared" si="10" ref="C77:I77">SUM(C72:C75)</f>
        <v>8154</v>
      </c>
      <c r="D77" s="88">
        <f t="shared" si="10"/>
        <v>4807</v>
      </c>
      <c r="E77" s="88">
        <f t="shared" si="10"/>
        <v>597</v>
      </c>
      <c r="F77" s="88">
        <f t="shared" si="10"/>
        <v>1759</v>
      </c>
      <c r="G77" s="89">
        <f t="shared" si="10"/>
        <v>21228</v>
      </c>
      <c r="H77" s="89" t="s">
        <v>185</v>
      </c>
      <c r="I77" s="89">
        <f t="shared" si="10"/>
        <v>21228</v>
      </c>
    </row>
    <row r="78" spans="1:9" ht="21" customHeight="1" thickTop="1">
      <c r="A78" s="26"/>
      <c r="B78" s="175"/>
      <c r="C78" s="175"/>
      <c r="D78" s="175"/>
      <c r="E78" s="175"/>
      <c r="F78" s="175"/>
      <c r="G78" s="82"/>
      <c r="H78" s="82"/>
      <c r="I78" s="82"/>
    </row>
    <row r="79" spans="1:9" ht="21" customHeight="1">
      <c r="A79" s="23" t="s">
        <v>234</v>
      </c>
      <c r="B79" s="175"/>
      <c r="C79" s="175"/>
      <c r="D79" s="175"/>
      <c r="E79" s="175"/>
      <c r="F79" s="175"/>
      <c r="G79" s="82"/>
      <c r="H79" s="82"/>
      <c r="I79" s="82"/>
    </row>
    <row r="80" spans="1:9" ht="21" customHeight="1">
      <c r="A80" s="17" t="s">
        <v>34</v>
      </c>
      <c r="B80" s="90"/>
      <c r="C80" s="90"/>
      <c r="D80" s="90"/>
      <c r="E80" s="90"/>
      <c r="F80" s="90"/>
      <c r="G80" s="91"/>
      <c r="H80" s="91"/>
      <c r="I80" s="91"/>
    </row>
    <row r="81" spans="1:9" ht="21" customHeight="1">
      <c r="A81" s="122" t="s">
        <v>88</v>
      </c>
      <c r="B81" s="94">
        <v>379233</v>
      </c>
      <c r="C81" s="94">
        <v>887900</v>
      </c>
      <c r="D81" s="94">
        <v>1438436</v>
      </c>
      <c r="E81" s="94">
        <v>132417</v>
      </c>
      <c r="F81" s="94">
        <v>140682</v>
      </c>
      <c r="G81" s="94">
        <v>2978668</v>
      </c>
      <c r="H81" s="94">
        <v>-23147</v>
      </c>
      <c r="I81" s="94">
        <v>2955521</v>
      </c>
    </row>
    <row r="82" spans="1:9" ht="21" customHeight="1">
      <c r="A82" s="122" t="s">
        <v>40</v>
      </c>
      <c r="B82" s="208">
        <v>422</v>
      </c>
      <c r="C82" s="208" t="s">
        <v>112</v>
      </c>
      <c r="D82" s="208">
        <v>1</v>
      </c>
      <c r="E82" s="208" t="s">
        <v>112</v>
      </c>
      <c r="F82" s="208">
        <v>60</v>
      </c>
      <c r="G82" s="208">
        <v>483</v>
      </c>
      <c r="H82" s="208" t="s">
        <v>112</v>
      </c>
      <c r="I82" s="208">
        <v>483</v>
      </c>
    </row>
    <row r="83" spans="1:9" ht="21" customHeight="1" thickBot="1">
      <c r="A83" s="122"/>
      <c r="B83" s="92">
        <f>SUM(B81:B82)</f>
        <v>379655</v>
      </c>
      <c r="C83" s="92">
        <f aca="true" t="shared" si="11" ref="C83:I83">SUM(C81:C82)</f>
        <v>887900</v>
      </c>
      <c r="D83" s="92">
        <f t="shared" si="11"/>
        <v>1438437</v>
      </c>
      <c r="E83" s="92">
        <f t="shared" si="11"/>
        <v>132417</v>
      </c>
      <c r="F83" s="92">
        <f t="shared" si="11"/>
        <v>140742</v>
      </c>
      <c r="G83" s="92">
        <f t="shared" si="11"/>
        <v>2979151</v>
      </c>
      <c r="H83" s="92">
        <f t="shared" si="11"/>
        <v>-23147</v>
      </c>
      <c r="I83" s="92">
        <f t="shared" si="11"/>
        <v>2956004</v>
      </c>
    </row>
    <row r="84" spans="1:9" ht="21" customHeight="1" thickTop="1">
      <c r="A84" s="122"/>
      <c r="B84" s="91"/>
      <c r="C84" s="90"/>
      <c r="D84" s="91"/>
      <c r="E84" s="91"/>
      <c r="F84" s="91"/>
      <c r="G84" s="91"/>
      <c r="H84" s="91"/>
      <c r="I84" s="91"/>
    </row>
    <row r="85" spans="1:9" ht="21" customHeight="1">
      <c r="A85" s="17" t="s">
        <v>46</v>
      </c>
      <c r="B85" s="91"/>
      <c r="C85" s="91"/>
      <c r="D85" s="91"/>
      <c r="E85" s="91"/>
      <c r="F85" s="91"/>
      <c r="G85" s="91"/>
      <c r="H85" s="91"/>
      <c r="I85" s="91"/>
    </row>
    <row r="86" spans="1:9" ht="21" customHeight="1" thickBot="1">
      <c r="A86" s="122" t="s">
        <v>89</v>
      </c>
      <c r="B86" s="93">
        <v>1038805</v>
      </c>
      <c r="C86" s="93">
        <v>839505</v>
      </c>
      <c r="D86" s="93">
        <v>616437</v>
      </c>
      <c r="E86" s="93">
        <v>124085</v>
      </c>
      <c r="F86" s="93">
        <v>74946</v>
      </c>
      <c r="G86" s="93">
        <v>2693778</v>
      </c>
      <c r="H86" s="93">
        <v>-23147</v>
      </c>
      <c r="I86" s="93">
        <v>2670631</v>
      </c>
    </row>
    <row r="87" spans="1:9" ht="21" customHeight="1" thickTop="1">
      <c r="A87" s="26"/>
      <c r="B87" s="123"/>
      <c r="C87" s="123"/>
      <c r="D87" s="123"/>
      <c r="E87" s="123"/>
      <c r="F87" s="123"/>
      <c r="G87" s="123"/>
      <c r="H87" s="123"/>
      <c r="I87" s="123"/>
    </row>
  </sheetData>
  <sheetProtection/>
  <mergeCells count="14">
    <mergeCell ref="A47:A49"/>
    <mergeCell ref="H47:H48"/>
    <mergeCell ref="I47:I48"/>
    <mergeCell ref="E47:E48"/>
    <mergeCell ref="F47:F48"/>
    <mergeCell ref="G47:G48"/>
    <mergeCell ref="D47:D48"/>
    <mergeCell ref="H4:H5"/>
    <mergeCell ref="I4:I5"/>
    <mergeCell ref="E4:E5"/>
    <mergeCell ref="F4:F5"/>
    <mergeCell ref="A4:A5"/>
    <mergeCell ref="D4:D5"/>
    <mergeCell ref="G4:G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60" r:id="rId1"/>
  <headerFooter scaleWithDoc="0">
    <oddFooter>&amp;R&amp;"Arial,標準"&amp;P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G45"/>
  <sheetViews>
    <sheetView zoomScaleSheetLayoutView="100" zoomScalePageLayoutView="0" workbookViewId="0" topLeftCell="A28">
      <selection activeCell="J32" sqref="J32"/>
    </sheetView>
  </sheetViews>
  <sheetFormatPr defaultColWidth="9.140625" defaultRowHeight="15"/>
  <cols>
    <col min="1" max="1" width="47.57421875" style="14" customWidth="1"/>
    <col min="2" max="2" width="22.8515625" style="14" customWidth="1"/>
    <col min="3" max="3" width="23.8515625" style="14" customWidth="1"/>
    <col min="4" max="4" width="22.57421875" style="14" customWidth="1"/>
    <col min="5" max="5" width="20.28125" style="14" customWidth="1"/>
    <col min="6" max="6" width="22.57421875" style="14" customWidth="1"/>
    <col min="7" max="7" width="20.28125" style="14" customWidth="1"/>
    <col min="8" max="16384" width="9.140625" style="14" customWidth="1"/>
  </cols>
  <sheetData>
    <row r="1" ht="21" customHeight="1"/>
    <row r="2" ht="21" customHeight="1">
      <c r="A2" s="160" t="s">
        <v>134</v>
      </c>
    </row>
    <row r="3" ht="9" customHeight="1">
      <c r="A3" s="147"/>
    </row>
    <row r="4" spans="1:6" ht="21" customHeight="1">
      <c r="A4" s="146"/>
      <c r="B4" s="152"/>
      <c r="C4" s="52" t="s">
        <v>2</v>
      </c>
      <c r="D4" s="52" t="s">
        <v>2</v>
      </c>
      <c r="F4" s="52"/>
    </row>
    <row r="5" spans="1:6" ht="21" customHeight="1">
      <c r="A5" s="223" t="s">
        <v>135</v>
      </c>
      <c r="B5" s="64" t="s">
        <v>221</v>
      </c>
      <c r="C5" s="65" t="s">
        <v>221</v>
      </c>
      <c r="D5" s="65" t="s">
        <v>221</v>
      </c>
      <c r="F5" s="65"/>
    </row>
    <row r="6" spans="1:4" ht="21" customHeight="1" thickBot="1">
      <c r="A6" s="223"/>
      <c r="B6" s="127" t="s">
        <v>200</v>
      </c>
      <c r="C6" s="151" t="s">
        <v>237</v>
      </c>
      <c r="D6" s="151" t="s">
        <v>201</v>
      </c>
    </row>
    <row r="7" spans="1:4" ht="21" customHeight="1">
      <c r="A7" s="109" t="s">
        <v>4</v>
      </c>
      <c r="B7" s="173">
        <v>33605</v>
      </c>
      <c r="C7" s="82">
        <v>33264</v>
      </c>
      <c r="D7" s="82">
        <v>28601</v>
      </c>
    </row>
    <row r="8" spans="1:4" ht="21" customHeight="1" thickBot="1">
      <c r="A8" s="109" t="s">
        <v>5</v>
      </c>
      <c r="B8" s="174">
        <v>-13702</v>
      </c>
      <c r="C8" s="83">
        <v>-12302</v>
      </c>
      <c r="D8" s="83">
        <v>-10062</v>
      </c>
    </row>
    <row r="9" spans="1:4" ht="21" customHeight="1">
      <c r="A9" s="109" t="s">
        <v>6</v>
      </c>
      <c r="B9" s="138">
        <f>SUM(B7:B8)</f>
        <v>19903</v>
      </c>
      <c r="C9" s="94">
        <f>SUM(C7:C8)</f>
        <v>20962</v>
      </c>
      <c r="D9" s="94">
        <f>SUM(D7:D8)</f>
        <v>18539</v>
      </c>
    </row>
    <row r="10" spans="1:4" ht="21" customHeight="1">
      <c r="A10" s="109"/>
      <c r="B10" s="184"/>
      <c r="C10" s="185"/>
      <c r="D10" s="186"/>
    </row>
    <row r="11" spans="1:4" ht="21" customHeight="1">
      <c r="A11" s="109" t="s">
        <v>136</v>
      </c>
      <c r="B11" s="173">
        <v>2521282</v>
      </c>
      <c r="C11" s="82">
        <v>2440558</v>
      </c>
      <c r="D11" s="82">
        <v>2434698</v>
      </c>
    </row>
    <row r="12" spans="1:4" ht="21" customHeight="1">
      <c r="A12" s="109" t="s">
        <v>240</v>
      </c>
      <c r="B12" s="149">
        <v>0.0137</v>
      </c>
      <c r="C12" s="148">
        <v>0.0149</v>
      </c>
      <c r="D12" s="148">
        <v>0.0137</v>
      </c>
    </row>
    <row r="13" spans="1:4" ht="21" customHeight="1">
      <c r="A13" s="109" t="s">
        <v>238</v>
      </c>
      <c r="B13" s="149">
        <v>0.0159</v>
      </c>
      <c r="C13" s="148">
        <v>0.017</v>
      </c>
      <c r="D13" s="148">
        <v>0.0154</v>
      </c>
    </row>
    <row r="14" spans="1:4" ht="21" customHeight="1" thickBot="1">
      <c r="A14" s="109" t="s">
        <v>239</v>
      </c>
      <c r="B14" s="150">
        <v>0.0169</v>
      </c>
      <c r="C14" s="76">
        <v>0.017</v>
      </c>
      <c r="D14" s="76">
        <v>0.0156</v>
      </c>
    </row>
    <row r="15" spans="1:4" ht="21" customHeight="1">
      <c r="A15" s="109"/>
      <c r="B15" s="55"/>
      <c r="C15" s="56"/>
      <c r="D15" s="100"/>
    </row>
    <row r="16" ht="21" customHeight="1">
      <c r="A16" s="158" t="s">
        <v>187</v>
      </c>
    </row>
    <row r="17" ht="21" customHeight="1"/>
    <row r="18" ht="21" customHeight="1">
      <c r="A18" s="160" t="s">
        <v>246</v>
      </c>
    </row>
    <row r="19" ht="15.75">
      <c r="A19" s="147"/>
    </row>
    <row r="20" spans="2:7" ht="21" customHeight="1">
      <c r="B20" s="129"/>
      <c r="C20" s="129"/>
      <c r="D20" s="224" t="s">
        <v>137</v>
      </c>
      <c r="E20" s="224"/>
      <c r="F20" s="224" t="s">
        <v>137</v>
      </c>
      <c r="G20" s="224"/>
    </row>
    <row r="21" spans="1:7" ht="21" customHeight="1">
      <c r="A21" s="57"/>
      <c r="B21" s="225" t="s">
        <v>241</v>
      </c>
      <c r="C21" s="225"/>
      <c r="D21" s="224" t="s">
        <v>241</v>
      </c>
      <c r="E21" s="224"/>
      <c r="F21" s="224" t="s">
        <v>241</v>
      </c>
      <c r="G21" s="224"/>
    </row>
    <row r="22" spans="1:7" ht="21" customHeight="1" thickBot="1">
      <c r="A22" s="57"/>
      <c r="B22" s="226" t="s">
        <v>200</v>
      </c>
      <c r="C22" s="226"/>
      <c r="D22" s="222" t="s">
        <v>237</v>
      </c>
      <c r="E22" s="222"/>
      <c r="F22" s="222" t="s">
        <v>201</v>
      </c>
      <c r="G22" s="222"/>
    </row>
    <row r="23" spans="1:7" ht="21" customHeight="1">
      <c r="A23" s="57"/>
      <c r="B23" s="54" t="s">
        <v>138</v>
      </c>
      <c r="C23" s="54" t="s">
        <v>138</v>
      </c>
      <c r="D23" s="52" t="s">
        <v>138</v>
      </c>
      <c r="E23" s="52" t="s">
        <v>138</v>
      </c>
      <c r="F23" s="52" t="s">
        <v>138</v>
      </c>
      <c r="G23" s="52" t="s">
        <v>138</v>
      </c>
    </row>
    <row r="24" spans="1:7" ht="21" customHeight="1">
      <c r="A24" s="57"/>
      <c r="B24" s="54" t="s">
        <v>139</v>
      </c>
      <c r="C24" s="54" t="s">
        <v>140</v>
      </c>
      <c r="D24" s="52" t="s">
        <v>139</v>
      </c>
      <c r="E24" s="52" t="s">
        <v>140</v>
      </c>
      <c r="F24" s="52" t="s">
        <v>139</v>
      </c>
      <c r="G24" s="52" t="s">
        <v>140</v>
      </c>
    </row>
    <row r="25" spans="1:7" ht="21" customHeight="1" thickBot="1">
      <c r="A25" s="57" t="s">
        <v>34</v>
      </c>
      <c r="B25" s="58" t="s">
        <v>3</v>
      </c>
      <c r="C25" s="58" t="s">
        <v>67</v>
      </c>
      <c r="D25" s="59" t="s">
        <v>3</v>
      </c>
      <c r="E25" s="59" t="s">
        <v>67</v>
      </c>
      <c r="F25" s="59" t="s">
        <v>3</v>
      </c>
      <c r="G25" s="59" t="s">
        <v>67</v>
      </c>
    </row>
    <row r="26" spans="1:7" ht="36" customHeight="1">
      <c r="A26" s="121" t="s">
        <v>141</v>
      </c>
      <c r="B26" s="124">
        <v>353996</v>
      </c>
      <c r="C26" s="126">
        <v>1.87</v>
      </c>
      <c r="D26" s="81">
        <v>376997</v>
      </c>
      <c r="E26" s="16">
        <v>1.84</v>
      </c>
      <c r="F26" s="154">
        <v>456406</v>
      </c>
      <c r="G26" s="16">
        <v>1.95</v>
      </c>
    </row>
    <row r="27" spans="1:7" ht="36" customHeight="1">
      <c r="A27" s="121" t="s">
        <v>242</v>
      </c>
      <c r="B27" s="69">
        <v>869063</v>
      </c>
      <c r="C27" s="155">
        <v>2.42</v>
      </c>
      <c r="D27" s="70">
        <v>813226</v>
      </c>
      <c r="E27" s="156">
        <v>2.61</v>
      </c>
      <c r="F27" s="157">
        <v>754110</v>
      </c>
      <c r="G27" s="156">
        <v>2.16</v>
      </c>
    </row>
    <row r="28" spans="1:7" ht="21" customHeight="1">
      <c r="A28" s="121" t="s">
        <v>142</v>
      </c>
      <c r="B28" s="69">
        <v>1279546</v>
      </c>
      <c r="C28" s="209">
        <v>3.1</v>
      </c>
      <c r="D28" s="70">
        <v>1232959</v>
      </c>
      <c r="E28" s="156">
        <v>3.03</v>
      </c>
      <c r="F28" s="157">
        <v>1206431</v>
      </c>
      <c r="G28" s="156">
        <v>2.67</v>
      </c>
    </row>
    <row r="29" spans="1:7" ht="21" customHeight="1" thickBot="1">
      <c r="A29" s="121" t="s">
        <v>143</v>
      </c>
      <c r="B29" s="11">
        <v>18677</v>
      </c>
      <c r="C29" s="210">
        <v>2.8</v>
      </c>
      <c r="D29" s="7">
        <v>17376</v>
      </c>
      <c r="E29" s="206">
        <v>2.6</v>
      </c>
      <c r="F29" s="8">
        <v>17751</v>
      </c>
      <c r="G29" s="120">
        <v>1.66</v>
      </c>
    </row>
    <row r="30" spans="1:7" ht="21" customHeight="1">
      <c r="A30" s="121" t="s">
        <v>144</v>
      </c>
      <c r="B30" s="69">
        <v>2521282</v>
      </c>
      <c r="C30" s="155">
        <v>2.69</v>
      </c>
      <c r="D30" s="70">
        <v>2440558</v>
      </c>
      <c r="E30" s="211">
        <v>2.7</v>
      </c>
      <c r="F30" s="157">
        <v>2434698</v>
      </c>
      <c r="G30" s="156">
        <v>2.37</v>
      </c>
    </row>
    <row r="31" spans="1:7" ht="21" customHeight="1" thickBot="1">
      <c r="A31" s="121" t="s">
        <v>243</v>
      </c>
      <c r="B31" s="11">
        <v>407778</v>
      </c>
      <c r="C31" s="118" t="s">
        <v>112</v>
      </c>
      <c r="D31" s="7">
        <v>386325</v>
      </c>
      <c r="E31" s="120" t="s">
        <v>112</v>
      </c>
      <c r="F31" s="8">
        <v>372560</v>
      </c>
      <c r="G31" s="120" t="s">
        <v>112</v>
      </c>
    </row>
    <row r="32" spans="1:7" ht="21" customHeight="1" thickBot="1">
      <c r="A32" s="121" t="s">
        <v>45</v>
      </c>
      <c r="B32" s="11">
        <f>SUM(B30:B31)</f>
        <v>2929060</v>
      </c>
      <c r="C32" s="118">
        <v>2.31</v>
      </c>
      <c r="D32" s="7">
        <f>SUM(D30:D31)</f>
        <v>2826883</v>
      </c>
      <c r="E32" s="120">
        <v>2.33</v>
      </c>
      <c r="F32" s="7">
        <f>SUM(F30:F31)</f>
        <v>2807258</v>
      </c>
      <c r="G32" s="120">
        <v>2.05</v>
      </c>
    </row>
    <row r="33" spans="1:7" ht="21" customHeight="1">
      <c r="A33" s="121"/>
      <c r="B33" s="69"/>
      <c r="C33" s="155"/>
      <c r="D33" s="157"/>
      <c r="E33" s="65"/>
      <c r="F33" s="157"/>
      <c r="G33" s="65"/>
    </row>
    <row r="34" spans="1:7" ht="21" customHeight="1">
      <c r="A34" s="57"/>
      <c r="B34" s="54" t="s">
        <v>138</v>
      </c>
      <c r="C34" s="54" t="s">
        <v>138</v>
      </c>
      <c r="D34" s="52" t="s">
        <v>138</v>
      </c>
      <c r="E34" s="52" t="s">
        <v>138</v>
      </c>
      <c r="F34" s="52" t="s">
        <v>138</v>
      </c>
      <c r="G34" s="52" t="s">
        <v>138</v>
      </c>
    </row>
    <row r="35" spans="1:7" ht="21" customHeight="1">
      <c r="A35" s="57"/>
      <c r="B35" s="54" t="s">
        <v>139</v>
      </c>
      <c r="C35" s="54" t="s">
        <v>145</v>
      </c>
      <c r="D35" s="52" t="s">
        <v>139</v>
      </c>
      <c r="E35" s="52" t="s">
        <v>145</v>
      </c>
      <c r="F35" s="52" t="s">
        <v>139</v>
      </c>
      <c r="G35" s="52" t="s">
        <v>145</v>
      </c>
    </row>
    <row r="36" spans="1:7" ht="21" customHeight="1" thickBot="1">
      <c r="A36" s="57" t="s">
        <v>46</v>
      </c>
      <c r="B36" s="58" t="s">
        <v>3</v>
      </c>
      <c r="C36" s="58" t="s">
        <v>67</v>
      </c>
      <c r="D36" s="59" t="s">
        <v>3</v>
      </c>
      <c r="E36" s="59" t="s">
        <v>67</v>
      </c>
      <c r="F36" s="59" t="s">
        <v>3</v>
      </c>
      <c r="G36" s="59" t="s">
        <v>67</v>
      </c>
    </row>
    <row r="37" spans="1:7" ht="36" customHeight="1">
      <c r="A37" s="121" t="s">
        <v>48</v>
      </c>
      <c r="B37" s="12">
        <v>198894</v>
      </c>
      <c r="C37" s="117">
        <v>1.22</v>
      </c>
      <c r="D37" s="9">
        <v>224398</v>
      </c>
      <c r="E37" s="119">
        <v>1.15</v>
      </c>
      <c r="F37" s="3">
        <v>228106</v>
      </c>
      <c r="G37" s="16">
        <v>1.05</v>
      </c>
    </row>
    <row r="38" spans="1:7" ht="21" customHeight="1">
      <c r="A38" s="121" t="s">
        <v>146</v>
      </c>
      <c r="B38" s="12">
        <v>1838239</v>
      </c>
      <c r="C38" s="117">
        <v>1.29</v>
      </c>
      <c r="D38" s="9">
        <v>1726379</v>
      </c>
      <c r="E38" s="119">
        <v>1.16</v>
      </c>
      <c r="F38" s="3">
        <v>1726102</v>
      </c>
      <c r="G38" s="211">
        <v>0.9</v>
      </c>
    </row>
    <row r="39" spans="1:7" ht="21" customHeight="1">
      <c r="A39" s="121" t="s">
        <v>57</v>
      </c>
      <c r="B39" s="12">
        <v>13160</v>
      </c>
      <c r="C39" s="117">
        <v>5.51</v>
      </c>
      <c r="D39" s="9">
        <v>16053</v>
      </c>
      <c r="E39" s="119">
        <v>5.42</v>
      </c>
      <c r="F39" s="3">
        <v>20458</v>
      </c>
      <c r="G39" s="156">
        <v>5.46</v>
      </c>
    </row>
    <row r="40" spans="1:7" ht="21" customHeight="1" thickBot="1">
      <c r="A40" s="121" t="s">
        <v>147</v>
      </c>
      <c r="B40" s="11">
        <v>41671</v>
      </c>
      <c r="C40" s="118">
        <v>1.78</v>
      </c>
      <c r="D40" s="7">
        <v>49309</v>
      </c>
      <c r="E40" s="120">
        <v>1.99</v>
      </c>
      <c r="F40" s="8">
        <v>60946</v>
      </c>
      <c r="G40" s="120">
        <v>1.91</v>
      </c>
    </row>
    <row r="41" spans="1:7" ht="21" customHeight="1">
      <c r="A41" s="121" t="s">
        <v>148</v>
      </c>
      <c r="B41" s="12">
        <v>2091964</v>
      </c>
      <c r="C41" s="117">
        <v>1.32</v>
      </c>
      <c r="D41" s="9">
        <v>2016139</v>
      </c>
      <c r="E41" s="119">
        <v>1.21</v>
      </c>
      <c r="F41" s="3">
        <v>2035612</v>
      </c>
      <c r="G41" s="211">
        <v>1</v>
      </c>
    </row>
    <row r="42" spans="1:7" ht="36" customHeight="1" thickBot="1">
      <c r="A42" s="121" t="s">
        <v>244</v>
      </c>
      <c r="B42" s="11">
        <v>837096</v>
      </c>
      <c r="C42" s="118" t="s">
        <v>112</v>
      </c>
      <c r="D42" s="7">
        <v>810744</v>
      </c>
      <c r="E42" s="120" t="s">
        <v>112</v>
      </c>
      <c r="F42" s="8">
        <v>771646</v>
      </c>
      <c r="G42" s="120" t="s">
        <v>112</v>
      </c>
    </row>
    <row r="43" spans="1:7" ht="21" customHeight="1" thickBot="1">
      <c r="A43" s="121" t="s">
        <v>58</v>
      </c>
      <c r="B43" s="11">
        <v>2929060</v>
      </c>
      <c r="C43" s="118">
        <v>0.94</v>
      </c>
      <c r="D43" s="7">
        <v>2826883</v>
      </c>
      <c r="E43" s="120">
        <v>0.86</v>
      </c>
      <c r="F43" s="8">
        <v>2807258</v>
      </c>
      <c r="G43" s="120">
        <v>0.72</v>
      </c>
    </row>
    <row r="44" spans="1:7" ht="21" customHeight="1">
      <c r="A44" s="121"/>
      <c r="B44" s="60"/>
      <c r="C44" s="62"/>
      <c r="D44" s="53"/>
      <c r="E44" s="61"/>
      <c r="F44" s="53"/>
      <c r="G44" s="61"/>
    </row>
    <row r="45" ht="21" customHeight="1">
      <c r="A45" s="159" t="s">
        <v>245</v>
      </c>
    </row>
    <row r="46" ht="21" customHeight="1"/>
  </sheetData>
  <sheetProtection/>
  <mergeCells count="9">
    <mergeCell ref="D22:E22"/>
    <mergeCell ref="F22:G22"/>
    <mergeCell ref="A5:A6"/>
    <mergeCell ref="D20:E20"/>
    <mergeCell ref="F20:G20"/>
    <mergeCell ref="B21:C21"/>
    <mergeCell ref="D21:E21"/>
    <mergeCell ref="F21:G21"/>
    <mergeCell ref="B22:C2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60" r:id="rId1"/>
  <headerFooter scaleWithDoc="0">
    <oddFooter>&amp;R&amp;"Arial,標準"&amp;P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E24"/>
  <sheetViews>
    <sheetView zoomScalePageLayoutView="0" workbookViewId="0" topLeftCell="A1">
      <selection activeCell="D26" sqref="D26"/>
    </sheetView>
  </sheetViews>
  <sheetFormatPr defaultColWidth="9.140625" defaultRowHeight="15"/>
  <cols>
    <col min="1" max="1" width="38.421875" style="2" customWidth="1"/>
    <col min="2" max="4" width="21.7109375" style="2" customWidth="1"/>
    <col min="5" max="5" width="38.8515625" style="2" customWidth="1"/>
    <col min="6" max="7" width="21.7109375" style="2" customWidth="1"/>
    <col min="8" max="16384" width="9.140625" style="2" customWidth="1"/>
  </cols>
  <sheetData>
    <row r="1" ht="21" customHeight="1"/>
    <row r="2" ht="21" customHeight="1">
      <c r="A2" s="183" t="s">
        <v>149</v>
      </c>
    </row>
    <row r="3" ht="9" customHeight="1">
      <c r="A3" s="183"/>
    </row>
    <row r="4" spans="1:4" ht="21" customHeight="1">
      <c r="A4" s="183"/>
      <c r="C4" s="52" t="s">
        <v>2</v>
      </c>
      <c r="D4" s="52" t="s">
        <v>2</v>
      </c>
    </row>
    <row r="5" spans="1:4" ht="21" customHeight="1">
      <c r="A5" s="63"/>
      <c r="B5" s="134" t="s">
        <v>221</v>
      </c>
      <c r="C5" s="65" t="s">
        <v>221</v>
      </c>
      <c r="D5" s="65" t="s">
        <v>221</v>
      </c>
    </row>
    <row r="6" spans="1:4" ht="21" customHeight="1" thickBot="1">
      <c r="A6" s="143"/>
      <c r="B6" s="136" t="s">
        <v>222</v>
      </c>
      <c r="C6" s="153" t="s">
        <v>203</v>
      </c>
      <c r="D6" s="153" t="s">
        <v>201</v>
      </c>
    </row>
    <row r="7" spans="1:4" ht="21" customHeight="1">
      <c r="A7" s="18"/>
      <c r="B7" s="142" t="s">
        <v>3</v>
      </c>
      <c r="C7" s="144" t="s">
        <v>3</v>
      </c>
      <c r="D7" s="144" t="s">
        <v>3</v>
      </c>
    </row>
    <row r="8" spans="1:4" ht="21" customHeight="1">
      <c r="A8" s="143"/>
      <c r="B8" s="142"/>
      <c r="C8" s="144"/>
      <c r="D8" s="144"/>
    </row>
    <row r="9" spans="1:4" ht="21" customHeight="1">
      <c r="A9" s="18" t="s">
        <v>7</v>
      </c>
      <c r="B9" s="142"/>
      <c r="C9" s="144"/>
      <c r="D9" s="144"/>
    </row>
    <row r="10" spans="1:5" ht="21" customHeight="1">
      <c r="A10" s="143" t="s">
        <v>150</v>
      </c>
      <c r="B10" s="173">
        <v>1635</v>
      </c>
      <c r="C10" s="82">
        <v>1707</v>
      </c>
      <c r="D10" s="82">
        <v>1734</v>
      </c>
      <c r="E10" s="12"/>
    </row>
    <row r="11" spans="1:5" ht="21" customHeight="1">
      <c r="A11" s="143" t="s">
        <v>151</v>
      </c>
      <c r="B11" s="173">
        <v>1623</v>
      </c>
      <c r="C11" s="82">
        <v>901</v>
      </c>
      <c r="D11" s="82">
        <v>1712</v>
      </c>
      <c r="E11" s="12"/>
    </row>
    <row r="12" spans="1:5" ht="21" customHeight="1">
      <c r="A12" s="143" t="s">
        <v>69</v>
      </c>
      <c r="B12" s="173">
        <v>1160</v>
      </c>
      <c r="C12" s="82">
        <v>681</v>
      </c>
      <c r="D12" s="82">
        <v>865</v>
      </c>
      <c r="E12" s="12"/>
    </row>
    <row r="13" spans="1:5" ht="21" customHeight="1">
      <c r="A13" s="143" t="s">
        <v>152</v>
      </c>
      <c r="B13" s="173">
        <v>1093</v>
      </c>
      <c r="C13" s="82">
        <v>1064</v>
      </c>
      <c r="D13" s="82">
        <v>1705</v>
      </c>
      <c r="E13" s="12"/>
    </row>
    <row r="14" spans="1:5" ht="21" customHeight="1">
      <c r="A14" s="143" t="s">
        <v>153</v>
      </c>
      <c r="B14" s="173">
        <v>464</v>
      </c>
      <c r="C14" s="82">
        <v>377</v>
      </c>
      <c r="D14" s="82">
        <v>552</v>
      </c>
      <c r="E14" s="142"/>
    </row>
    <row r="15" spans="1:5" ht="21" customHeight="1">
      <c r="A15" s="143" t="s">
        <v>154</v>
      </c>
      <c r="B15" s="173">
        <v>352</v>
      </c>
      <c r="C15" s="82">
        <v>338</v>
      </c>
      <c r="D15" s="82">
        <v>401</v>
      </c>
      <c r="E15" s="142"/>
    </row>
    <row r="16" spans="1:5" ht="21" customHeight="1">
      <c r="A16" s="143" t="s">
        <v>155</v>
      </c>
      <c r="B16" s="173">
        <v>339</v>
      </c>
      <c r="C16" s="82">
        <v>355</v>
      </c>
      <c r="D16" s="82">
        <v>326</v>
      </c>
      <c r="E16" s="142"/>
    </row>
    <row r="17" spans="1:5" ht="21" customHeight="1">
      <c r="A17" s="143" t="s">
        <v>157</v>
      </c>
      <c r="B17" s="173">
        <v>323</v>
      </c>
      <c r="C17" s="82">
        <v>322</v>
      </c>
      <c r="D17" s="82">
        <v>268</v>
      </c>
      <c r="E17" s="142"/>
    </row>
    <row r="18" spans="1:5" ht="21" customHeight="1">
      <c r="A18" s="143" t="s">
        <v>156</v>
      </c>
      <c r="B18" s="173">
        <v>309</v>
      </c>
      <c r="C18" s="82">
        <v>320</v>
      </c>
      <c r="D18" s="82">
        <v>313</v>
      </c>
      <c r="E18" s="142"/>
    </row>
    <row r="19" spans="1:5" ht="21" customHeight="1">
      <c r="A19" s="143" t="s">
        <v>158</v>
      </c>
      <c r="B19" s="173">
        <v>144</v>
      </c>
      <c r="C19" s="82">
        <v>131</v>
      </c>
      <c r="D19" s="82">
        <v>154</v>
      </c>
      <c r="E19" s="142"/>
    </row>
    <row r="20" spans="1:5" ht="21" customHeight="1" thickBot="1">
      <c r="A20" s="143" t="s">
        <v>70</v>
      </c>
      <c r="B20" s="174">
        <v>678</v>
      </c>
      <c r="C20" s="83">
        <v>656</v>
      </c>
      <c r="D20" s="83">
        <v>636</v>
      </c>
      <c r="E20" s="142"/>
    </row>
    <row r="21" spans="1:5" ht="21" customHeight="1">
      <c r="A21" s="143" t="s">
        <v>7</v>
      </c>
      <c r="B21" s="187">
        <f>SUM(B10:B20)</f>
        <v>8120</v>
      </c>
      <c r="C21" s="188">
        <f>SUM(C10:C20)</f>
        <v>6852</v>
      </c>
      <c r="D21" s="188">
        <f>SUM(D10:D20)</f>
        <v>8666</v>
      </c>
      <c r="E21" s="142"/>
    </row>
    <row r="22" spans="1:5" ht="21" customHeight="1" thickBot="1">
      <c r="A22" s="143" t="s">
        <v>8</v>
      </c>
      <c r="B22" s="174">
        <v>-2074</v>
      </c>
      <c r="C22" s="83">
        <v>-2016</v>
      </c>
      <c r="D22" s="83">
        <v>-2190</v>
      </c>
      <c r="E22" s="142"/>
    </row>
    <row r="23" spans="1:5" ht="21" customHeight="1" thickBot="1">
      <c r="A23" s="143" t="s">
        <v>9</v>
      </c>
      <c r="B23" s="171">
        <f>SUM(B21,B22)</f>
        <v>6046</v>
      </c>
      <c r="C23" s="89">
        <f>SUM(C21,C22)</f>
        <v>4836</v>
      </c>
      <c r="D23" s="89">
        <f>SUM(D21,D22)</f>
        <v>6476</v>
      </c>
      <c r="E23" s="142"/>
    </row>
    <row r="24" spans="1:4" ht="21" customHeight="1" thickTop="1">
      <c r="A24" s="143"/>
      <c r="B24" s="12"/>
      <c r="C24" s="9"/>
      <c r="D24" s="9"/>
    </row>
    <row r="25" ht="21" customHeight="1"/>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D13"/>
  <sheetViews>
    <sheetView zoomScalePageLayoutView="0" workbookViewId="0" topLeftCell="A1">
      <selection activeCell="A1" sqref="A1"/>
    </sheetView>
  </sheetViews>
  <sheetFormatPr defaultColWidth="9.140625" defaultRowHeight="15"/>
  <cols>
    <col min="1" max="1" width="74.8515625" style="2" customWidth="1"/>
    <col min="2" max="4" width="21.7109375" style="2" customWidth="1"/>
    <col min="5" max="16384" width="9.140625" style="2" customWidth="1"/>
  </cols>
  <sheetData>
    <row r="1" ht="21" customHeight="1"/>
    <row r="2" ht="21" customHeight="1">
      <c r="A2" s="183" t="s">
        <v>159</v>
      </c>
    </row>
    <row r="3" spans="1:4" ht="9" customHeight="1">
      <c r="A3" s="145"/>
      <c r="B3" s="190"/>
      <c r="C3" s="155"/>
      <c r="D3" s="155"/>
    </row>
    <row r="4" spans="3:4" ht="21" customHeight="1">
      <c r="C4" s="52" t="s">
        <v>2</v>
      </c>
      <c r="D4" s="52" t="s">
        <v>2</v>
      </c>
    </row>
    <row r="5" spans="1:4" ht="21" customHeight="1">
      <c r="A5" s="189"/>
      <c r="B5" s="134" t="s">
        <v>221</v>
      </c>
      <c r="C5" s="65" t="s">
        <v>221</v>
      </c>
      <c r="D5" s="65" t="s">
        <v>221</v>
      </c>
    </row>
    <row r="6" spans="1:4" ht="21" customHeight="1" thickBot="1">
      <c r="A6" s="189" t="s">
        <v>3</v>
      </c>
      <c r="B6" s="136" t="s">
        <v>222</v>
      </c>
      <c r="C6" s="153" t="s">
        <v>203</v>
      </c>
      <c r="D6" s="153" t="s">
        <v>248</v>
      </c>
    </row>
    <row r="7" spans="1:4" ht="21" customHeight="1">
      <c r="A7" s="66" t="s">
        <v>160</v>
      </c>
      <c r="B7" s="124">
        <v>4264</v>
      </c>
      <c r="C7" s="154">
        <v>4581</v>
      </c>
      <c r="D7" s="154">
        <v>4061</v>
      </c>
    </row>
    <row r="8" spans="1:4" ht="21" customHeight="1">
      <c r="A8" s="66" t="s">
        <v>161</v>
      </c>
      <c r="B8" s="155">
        <v>652</v>
      </c>
      <c r="C8" s="157">
        <v>1005</v>
      </c>
      <c r="D8" s="65">
        <v>857</v>
      </c>
    </row>
    <row r="9" spans="1:4" ht="21" customHeight="1">
      <c r="A9" s="66" t="s">
        <v>162</v>
      </c>
      <c r="B9" s="69">
        <v>1402</v>
      </c>
      <c r="C9" s="157">
        <v>1068</v>
      </c>
      <c r="D9" s="65">
        <v>998</v>
      </c>
    </row>
    <row r="10" spans="1:4" ht="21" customHeight="1" thickBot="1">
      <c r="A10" s="66" t="s">
        <v>163</v>
      </c>
      <c r="B10" s="11">
        <v>1210</v>
      </c>
      <c r="C10" s="8">
        <v>1540</v>
      </c>
      <c r="D10" s="8">
        <v>1096</v>
      </c>
    </row>
    <row r="11" spans="1:4" ht="21" customHeight="1" thickBot="1">
      <c r="A11" s="66" t="s">
        <v>164</v>
      </c>
      <c r="B11" s="68">
        <f>SUM(B7:B10)</f>
        <v>7528</v>
      </c>
      <c r="C11" s="8">
        <f>SUM(C7:C10)</f>
        <v>8194</v>
      </c>
      <c r="D11" s="8">
        <f>SUM(D7:D10)</f>
        <v>7012</v>
      </c>
    </row>
    <row r="12" spans="1:4" ht="15.75">
      <c r="A12" s="191"/>
      <c r="B12" s="192"/>
      <c r="C12" s="193"/>
      <c r="D12" s="193"/>
    </row>
    <row r="13" ht="15">
      <c r="A13" s="63"/>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7" r:id="rId1"/>
  <headerFooter scaleWithDoc="0">
    <oddFooter>&amp;R&amp;"Arial,標準"&amp;P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C29"/>
  <sheetViews>
    <sheetView zoomScalePageLayoutView="0" workbookViewId="0" topLeftCell="A1">
      <selection activeCell="I10" sqref="I10"/>
    </sheetView>
  </sheetViews>
  <sheetFormatPr defaultColWidth="9.140625" defaultRowHeight="21" customHeight="1"/>
  <cols>
    <col min="1" max="1" width="51.8515625" style="2" customWidth="1"/>
    <col min="2" max="2" width="24.140625" style="2" customWidth="1"/>
    <col min="3" max="3" width="22.28125" style="2" customWidth="1"/>
    <col min="4" max="4" width="18.7109375" style="2" customWidth="1"/>
    <col min="5" max="16384" width="9.140625" style="2" customWidth="1"/>
  </cols>
  <sheetData>
    <row r="2" ht="21" customHeight="1">
      <c r="A2" s="183" t="s">
        <v>75</v>
      </c>
    </row>
    <row r="3" ht="9" customHeight="1">
      <c r="A3" s="132"/>
    </row>
    <row r="4" spans="1:3" ht="21" customHeight="1">
      <c r="A4" s="179"/>
      <c r="B4" s="176"/>
      <c r="C4" s="123"/>
    </row>
    <row r="5" spans="1:3" ht="21" customHeight="1">
      <c r="A5" s="227"/>
      <c r="B5" s="166" t="s">
        <v>228</v>
      </c>
      <c r="C5" s="141" t="s">
        <v>71</v>
      </c>
    </row>
    <row r="6" spans="1:3" ht="21" customHeight="1" thickBot="1">
      <c r="A6" s="227"/>
      <c r="B6" s="167">
        <v>2019</v>
      </c>
      <c r="C6" s="168">
        <v>2018</v>
      </c>
    </row>
    <row r="7" spans="1:3" ht="21" customHeight="1">
      <c r="A7" s="179"/>
      <c r="B7" s="176" t="s">
        <v>3</v>
      </c>
      <c r="C7" s="144" t="s">
        <v>115</v>
      </c>
    </row>
    <row r="8" spans="1:3" ht="21" customHeight="1">
      <c r="A8" s="179"/>
      <c r="B8" s="176"/>
      <c r="C8" s="144"/>
    </row>
    <row r="9" spans="1:3" ht="21" customHeight="1">
      <c r="A9" s="179" t="s">
        <v>250</v>
      </c>
      <c r="B9" s="12">
        <v>2018223</v>
      </c>
      <c r="C9" s="3">
        <v>1895796</v>
      </c>
    </row>
    <row r="10" spans="1:3" ht="36" customHeight="1" thickBot="1">
      <c r="A10" s="179" t="s">
        <v>249</v>
      </c>
      <c r="B10" s="177">
        <v>13</v>
      </c>
      <c r="C10" s="8">
        <v>2199</v>
      </c>
    </row>
    <row r="11" spans="1:3" ht="21" customHeight="1" thickBot="1">
      <c r="A11" s="179"/>
      <c r="B11" s="25">
        <f>SUM(B9:B10)</f>
        <v>2018236</v>
      </c>
      <c r="C11" s="10">
        <f>SUM(C9:C10)</f>
        <v>1897995</v>
      </c>
    </row>
    <row r="12" spans="1:3" ht="21" customHeight="1" thickTop="1">
      <c r="A12" s="179"/>
      <c r="B12" s="176"/>
      <c r="C12" s="123"/>
    </row>
    <row r="13" spans="1:3" ht="21" customHeight="1">
      <c r="A13" s="36" t="s">
        <v>131</v>
      </c>
      <c r="B13" s="37"/>
      <c r="C13" s="181"/>
    </row>
    <row r="14" spans="1:3" ht="21" customHeight="1">
      <c r="A14" s="179" t="s">
        <v>72</v>
      </c>
      <c r="B14" s="176"/>
      <c r="C14" s="123"/>
    </row>
    <row r="15" spans="1:3" ht="21" customHeight="1">
      <c r="A15" s="20" t="s">
        <v>116</v>
      </c>
      <c r="B15" s="12">
        <v>149350</v>
      </c>
      <c r="C15" s="3">
        <v>144985</v>
      </c>
    </row>
    <row r="16" spans="1:3" ht="21" customHeight="1" thickBot="1">
      <c r="A16" s="20" t="s">
        <v>117</v>
      </c>
      <c r="B16" s="11">
        <v>67967</v>
      </c>
      <c r="C16" s="8">
        <v>62827</v>
      </c>
    </row>
    <row r="17" spans="1:3" ht="21" customHeight="1" thickBot="1">
      <c r="A17" s="179"/>
      <c r="B17" s="11">
        <f>SUM(B15:B16)</f>
        <v>217317</v>
      </c>
      <c r="C17" s="8">
        <f>SUM(C15:C16)</f>
        <v>207812</v>
      </c>
    </row>
    <row r="18" spans="1:3" ht="21" customHeight="1">
      <c r="A18" s="179"/>
      <c r="B18" s="176"/>
      <c r="C18" s="123"/>
    </row>
    <row r="19" spans="1:3" ht="21" customHeight="1">
      <c r="A19" s="179" t="s">
        <v>73</v>
      </c>
      <c r="B19" s="176"/>
      <c r="C19" s="123"/>
    </row>
    <row r="20" spans="1:3" ht="21" customHeight="1">
      <c r="A20" s="20" t="s">
        <v>116</v>
      </c>
      <c r="B20" s="12">
        <v>376649</v>
      </c>
      <c r="C20" s="3">
        <v>337932</v>
      </c>
    </row>
    <row r="21" spans="1:3" ht="21" customHeight="1" thickBot="1">
      <c r="A21" s="20" t="s">
        <v>117</v>
      </c>
      <c r="B21" s="11">
        <v>523931</v>
      </c>
      <c r="C21" s="8">
        <v>516185</v>
      </c>
    </row>
    <row r="22" spans="1:3" ht="21" customHeight="1" thickBot="1">
      <c r="A22" s="179"/>
      <c r="B22" s="11">
        <f>SUM(B20:B21)</f>
        <v>900580</v>
      </c>
      <c r="C22" s="38">
        <f>SUM(C20:C21)</f>
        <v>854117</v>
      </c>
    </row>
    <row r="23" spans="1:3" ht="21" customHeight="1">
      <c r="A23" s="179"/>
      <c r="B23" s="176"/>
      <c r="C23" s="123"/>
    </row>
    <row r="24" spans="1:3" ht="21" customHeight="1">
      <c r="A24" s="179" t="s">
        <v>74</v>
      </c>
      <c r="B24" s="176"/>
      <c r="C24" s="123"/>
    </row>
    <row r="25" spans="1:3" ht="21" customHeight="1">
      <c r="A25" s="195" t="s">
        <v>251</v>
      </c>
      <c r="B25" s="12">
        <v>538017</v>
      </c>
      <c r="C25" s="3">
        <v>487934</v>
      </c>
    </row>
    <row r="26" spans="1:3" ht="21" customHeight="1" thickBot="1">
      <c r="A26" s="20" t="s">
        <v>117</v>
      </c>
      <c r="B26" s="11">
        <v>362322</v>
      </c>
      <c r="C26" s="8">
        <v>348132</v>
      </c>
    </row>
    <row r="27" spans="1:3" ht="21" customHeight="1" thickBot="1">
      <c r="A27" s="26"/>
      <c r="B27" s="68">
        <f>SUM(B25:B26)</f>
        <v>900339</v>
      </c>
      <c r="C27" s="8">
        <f>SUM(C25:C26)</f>
        <v>836066</v>
      </c>
    </row>
    <row r="28" spans="1:3" ht="21" customHeight="1">
      <c r="A28" s="28"/>
      <c r="B28" s="27"/>
      <c r="C28" s="123"/>
    </row>
    <row r="29" spans="1:3" ht="21" customHeight="1" thickBot="1">
      <c r="A29" s="28"/>
      <c r="B29" s="25">
        <f>SUM(B27,B22,B17)</f>
        <v>2018236</v>
      </c>
      <c r="C29" s="10">
        <f>SUM(C27,C22,C17)</f>
        <v>1897995</v>
      </c>
    </row>
    <row r="30" ht="21" customHeight="1" thickTop="1"/>
  </sheetData>
  <sheetProtection/>
  <mergeCells count="1">
    <mergeCell ref="A5:A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2019-08-29T04:00:34Z</dcterms:modified>
  <cp:category/>
  <cp:version/>
  <cp:contentType/>
  <cp:contentStatus/>
</cp:coreProperties>
</file>