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053" windowHeight="9238" tabRatio="781" activeTab="0"/>
  </bookViews>
  <sheets>
    <sheet name="Cover" sheetId="1" r:id="rId1"/>
    <sheet name="Financial Highlights" sheetId="2" r:id="rId2"/>
    <sheet name="Consolidated Income Statement" sheetId="3" r:id="rId3"/>
    <sheet name="Consolidated Balance Sheet" sheetId="4" r:id="rId4"/>
    <sheet name="Segmental Reporting" sheetId="5" r:id="rId5"/>
    <sheet name="NII &amp; NIM" sheetId="6" r:id="rId6"/>
    <sheet name="Net Fee and Commission Income" sheetId="7" r:id="rId7"/>
    <sheet name="Operating Expenses" sheetId="8" r:id="rId8"/>
    <sheet name="Customer Deposits" sheetId="9" r:id="rId9"/>
    <sheet name="Customer Loans" sheetId="10" r:id="rId10"/>
    <sheet name="Loan Quality" sheetId="11" r:id="rId11"/>
    <sheet name="Capital Ratio" sheetId="12" r:id="rId12"/>
  </sheets>
  <definedNames>
    <definedName name="_xlnm.Print_Area" localSheetId="0">'Cover'!$B$1:$K$22</definedName>
  </definedNames>
  <calcPr fullCalcOnLoad="1"/>
</workbook>
</file>

<file path=xl/sharedStrings.xml><?xml version="1.0" encoding="utf-8"?>
<sst xmlns="http://schemas.openxmlformats.org/spreadsheetml/2006/main" count="464" uniqueCount="257">
  <si>
    <t>BOC HONG KONG (HOLDINGS) LIMITED</t>
  </si>
  <si>
    <t>Data Pack</t>
  </si>
  <si>
    <t>HK$’m</t>
  </si>
  <si>
    <t>Interest income</t>
  </si>
  <si>
    <t>Interest expense</t>
  </si>
  <si>
    <t>Net interest income</t>
  </si>
  <si>
    <t>Fee and commission income</t>
  </si>
  <si>
    <t>Fee and commission expense</t>
  </si>
  <si>
    <t>Net fee and commission income</t>
  </si>
  <si>
    <t>Gross earned premiums</t>
  </si>
  <si>
    <t>Gross earned premiums ceded to reinsurers</t>
  </si>
  <si>
    <t>Net insurance premium income</t>
  </si>
  <si>
    <t>Net trading gain</t>
  </si>
  <si>
    <t>Net gain on other financial assets</t>
  </si>
  <si>
    <t>Other operating income</t>
  </si>
  <si>
    <t>Total operating income</t>
  </si>
  <si>
    <t>Gross insurance benefits and claims and movement in liabilities</t>
  </si>
  <si>
    <t>Reinsurers’ share of benefits and claims and movement in liabilities</t>
  </si>
  <si>
    <t>Net insurance benefits and claims and movement in liabilities</t>
  </si>
  <si>
    <t>Net operating income before impairment allowances</t>
  </si>
  <si>
    <t>Net charge of impairment allowances</t>
  </si>
  <si>
    <t>Net operating income</t>
  </si>
  <si>
    <t>Operating expenses</t>
  </si>
  <si>
    <t>Operating profit</t>
  </si>
  <si>
    <t>Net gain from disposal of/fair value adjustments on investment properties</t>
  </si>
  <si>
    <t>Profit before taxation</t>
  </si>
  <si>
    <t>Taxation</t>
  </si>
  <si>
    <t>Profit attributable to:</t>
  </si>
  <si>
    <t>Equity holders of the Company</t>
  </si>
  <si>
    <t>Non-controlling interests</t>
  </si>
  <si>
    <t>Dividends</t>
  </si>
  <si>
    <t>HK$</t>
  </si>
  <si>
    <t>ASSETS</t>
  </si>
  <si>
    <t>Financial assets at fair value through profit or loss</t>
  </si>
  <si>
    <t>Derivative financial instruments</t>
  </si>
  <si>
    <t>Hong Kong SAR Government certificates of indebtedness</t>
  </si>
  <si>
    <t>Advances and other accounts</t>
  </si>
  <si>
    <t>Investment in securities</t>
  </si>
  <si>
    <t>Interests in associates and joint ventures</t>
  </si>
  <si>
    <t>Investment properties</t>
  </si>
  <si>
    <t>Properties, plant and equipment</t>
  </si>
  <si>
    <t>Deferred tax assets</t>
  </si>
  <si>
    <t>Other assets</t>
  </si>
  <si>
    <t>Total assets</t>
  </si>
  <si>
    <t>LIABILITIES</t>
  </si>
  <si>
    <t>Hong Kong SAR currency notes in circulation</t>
  </si>
  <si>
    <t>Deposits and balances from banks and other financial institutions</t>
  </si>
  <si>
    <t>Financial liabilities at fair value through profit or loss</t>
  </si>
  <si>
    <t xml:space="preserve">Derivative financial instruments </t>
  </si>
  <si>
    <t>Deposits from customers</t>
  </si>
  <si>
    <t xml:space="preserve">Debt securities and certificates of deposit in issue </t>
  </si>
  <si>
    <t>Other accounts and provisions</t>
  </si>
  <si>
    <t>Current tax liabilities</t>
  </si>
  <si>
    <t>Deferred tax liabilities</t>
  </si>
  <si>
    <t>Insurance contract liabilities</t>
  </si>
  <si>
    <t>Subordinated liabilities</t>
  </si>
  <si>
    <t>Total liabilities</t>
  </si>
  <si>
    <t>EQUITY</t>
  </si>
  <si>
    <t>Share capital</t>
  </si>
  <si>
    <t>Reserves</t>
  </si>
  <si>
    <t>Capital and reserves attributable to equity holders of the Company</t>
  </si>
  <si>
    <t>Total liabilities and equity</t>
  </si>
  <si>
    <t>Per share</t>
  </si>
  <si>
    <t>Dividend per share</t>
  </si>
  <si>
    <t>Issued and fully paid up share capital</t>
  </si>
  <si>
    <t>%</t>
  </si>
  <si>
    <t>Financial Highlights</t>
  </si>
  <si>
    <t>Insurance</t>
  </si>
  <si>
    <t>Others</t>
  </si>
  <si>
    <t>At 31 December</t>
  </si>
  <si>
    <t>Demand deposits and current accounts</t>
  </si>
  <si>
    <t>Savings deposits</t>
  </si>
  <si>
    <t>Time, call and notice deposits</t>
  </si>
  <si>
    <t>Deposits from Customers</t>
  </si>
  <si>
    <t>Personal</t>
  </si>
  <si>
    <t>Banking</t>
  </si>
  <si>
    <t>Treasury</t>
  </si>
  <si>
    <t>Subtotal</t>
  </si>
  <si>
    <t>Eliminations</t>
  </si>
  <si>
    <t>Consolidated</t>
  </si>
  <si>
    <t>Net interest income/(expense)</t>
  </si>
  <si>
    <t>- External</t>
  </si>
  <si>
    <t>- Inter-segment</t>
  </si>
  <si>
    <t>Net fee and commission income/(expense)</t>
  </si>
  <si>
    <t>Net trading gain/(loss)</t>
  </si>
  <si>
    <t xml:space="preserve">Net charge of impairment allowances </t>
  </si>
  <si>
    <t>Segment assets</t>
  </si>
  <si>
    <t>Segment liabilities</t>
  </si>
  <si>
    <t>Segmental reporting</t>
  </si>
  <si>
    <t>Loans for use in Hong Kong</t>
  </si>
  <si>
    <t>Industrial, commercial and financial</t>
  </si>
  <si>
    <t>- Property development</t>
  </si>
  <si>
    <t>- Property investment</t>
  </si>
  <si>
    <t>- Financial concerns</t>
  </si>
  <si>
    <t>- Stockbrokers</t>
  </si>
  <si>
    <t>- Wholesale and retail trade</t>
  </si>
  <si>
    <t>- Manufacturing</t>
  </si>
  <si>
    <t>- Transport and transport equipment</t>
  </si>
  <si>
    <t>- Recreational activities</t>
  </si>
  <si>
    <t>- Information technology</t>
  </si>
  <si>
    <t>- Others</t>
  </si>
  <si>
    <t>Individuals</t>
  </si>
  <si>
    <t>- Loans for the purchase of flats in Home Ownership Scheme, Private Sector Participation Scheme and Tenants Purchase Scheme</t>
  </si>
  <si>
    <t>- Loans for purchase of other residential properties</t>
  </si>
  <si>
    <t>- Credit card advances</t>
  </si>
  <si>
    <t>Total loans for use in Hong Kong</t>
  </si>
  <si>
    <t>Loans for use outside Hong Kong</t>
  </si>
  <si>
    <t>Gross advances to customers</t>
  </si>
  <si>
    <t>First quarter</t>
  </si>
  <si>
    <t>Second quarter</t>
  </si>
  <si>
    <t xml:space="preserve">Cash and balances and placements with banks and other financial institutions </t>
  </si>
  <si>
    <t>Gross Advances to Customers</t>
  </si>
  <si>
    <t>- Corporate</t>
  </si>
  <si>
    <t>- Personal</t>
  </si>
  <si>
    <t xml:space="preserve">Corporate </t>
  </si>
  <si>
    <t xml:space="preserve">Banking </t>
  </si>
  <si>
    <t>Net (loss)/gain from disposal/revaluation of properties, plant and equipment</t>
  </si>
  <si>
    <t>11.Capital Ratio</t>
  </si>
  <si>
    <t>1.  Financial Highlights</t>
  </si>
  <si>
    <t>4.  Segmental Reporting</t>
  </si>
  <si>
    <t>5 . Net Interest Income and NIM</t>
  </si>
  <si>
    <t>6 . Net Fee and Commission Income</t>
  </si>
  <si>
    <t>7.  Operating Expenses</t>
  </si>
  <si>
    <t>8.  Deposits from Customers</t>
  </si>
  <si>
    <t>9.  Gross Advances to Customers</t>
  </si>
  <si>
    <t>10.Loan Quality</t>
  </si>
  <si>
    <t>Interests in associates and joint ventures</t>
  </si>
  <si>
    <t>Basic and diluted</t>
  </si>
  <si>
    <t>Net Interest Income and Net Interest Margin</t>
  </si>
  <si>
    <t>HK$’m, except percentages</t>
  </si>
  <si>
    <t>Average interest-earning assets</t>
  </si>
  <si>
    <r>
      <t>Net interest spread</t>
    </r>
    <r>
      <rPr>
        <vertAlign val="superscript"/>
        <sz val="12"/>
        <rFont val="Arial"/>
        <family val="2"/>
      </rPr>
      <t xml:space="preserve"> </t>
    </r>
  </si>
  <si>
    <t>Average</t>
  </si>
  <si>
    <t>balance</t>
  </si>
  <si>
    <t xml:space="preserve">yield </t>
  </si>
  <si>
    <t>Balances and placements with banks and other financial institutions</t>
  </si>
  <si>
    <t>Advances to customers</t>
  </si>
  <si>
    <t>Other interest-earning assets</t>
  </si>
  <si>
    <t>Total interest-earning assets</t>
  </si>
  <si>
    <t xml:space="preserve">rate </t>
  </si>
  <si>
    <t>Current, savings and time deposits</t>
  </si>
  <si>
    <t>Other interest-bearing liabilities</t>
  </si>
  <si>
    <t>Total interest-bearing liabilities</t>
  </si>
  <si>
    <t>Net Fee and Commission Income</t>
  </si>
  <si>
    <t>Credit card business</t>
  </si>
  <si>
    <t>Loan commissions</t>
  </si>
  <si>
    <t>Securities brokerage</t>
  </si>
  <si>
    <t>Funds distribution</t>
  </si>
  <si>
    <t>Bills commissions</t>
  </si>
  <si>
    <t>Trust and custody services</t>
  </si>
  <si>
    <t>Currency exchange</t>
  </si>
  <si>
    <t>Safe deposit box</t>
  </si>
  <si>
    <t>Operating Expenses</t>
  </si>
  <si>
    <t>Staff costs</t>
  </si>
  <si>
    <t>Premises and equipment expenses (excluding depreciation)</t>
  </si>
  <si>
    <t>Depreciation</t>
  </si>
  <si>
    <t>Other operating expenses</t>
  </si>
  <si>
    <t>Total operating expenses</t>
  </si>
  <si>
    <t>Loan Quality</t>
  </si>
  <si>
    <t>Classified or impaired loan ratio</t>
  </si>
  <si>
    <t>Total impairment allowances</t>
  </si>
  <si>
    <t>Total impairment allowances as a percentage of advances to customers</t>
  </si>
  <si>
    <r>
      <t>Residential mortgage loans</t>
    </r>
    <r>
      <rPr>
        <vertAlign val="superscript"/>
        <sz val="12"/>
        <color indexed="8"/>
        <rFont val="Arial"/>
        <family val="2"/>
      </rPr>
      <t>1</t>
    </r>
    <r>
      <rPr>
        <sz val="12"/>
        <color indexed="8"/>
        <rFont val="Arial"/>
        <family val="2"/>
      </rPr>
      <t xml:space="preserve"> - delinquency and rescheduled loan ratio</t>
    </r>
    <r>
      <rPr>
        <vertAlign val="superscript"/>
        <sz val="12"/>
        <color indexed="8"/>
        <rFont val="Arial"/>
        <family val="2"/>
      </rPr>
      <t>2</t>
    </r>
  </si>
  <si>
    <r>
      <t>Card advances - delinquency ratio</t>
    </r>
    <r>
      <rPr>
        <vertAlign val="superscript"/>
        <sz val="12"/>
        <color indexed="8"/>
        <rFont val="Arial"/>
        <family val="2"/>
      </rPr>
      <t>2</t>
    </r>
  </si>
  <si>
    <r>
      <t>Card advances - charge-off ratio</t>
    </r>
    <r>
      <rPr>
        <vertAlign val="superscript"/>
        <sz val="12"/>
        <color indexed="8"/>
        <rFont val="Arial"/>
        <family val="2"/>
      </rPr>
      <t>3</t>
    </r>
  </si>
  <si>
    <r>
      <t>1.</t>
    </r>
    <r>
      <rPr>
        <sz val="11"/>
        <color indexed="8"/>
        <rFont val="Times New Roman"/>
        <family val="1"/>
      </rPr>
      <t xml:space="preserve">   </t>
    </r>
    <r>
      <rPr>
        <sz val="11"/>
        <color indexed="8"/>
        <rFont val="Arial"/>
        <family val="2"/>
      </rPr>
      <t>Residential mortgage loans exclude those under the Home Ownership Scheme and other government-sponsored home purchasing schemes.</t>
    </r>
  </si>
  <si>
    <t>Capital Ratio</t>
  </si>
  <si>
    <t xml:space="preserve">HK$’m, except percentages </t>
  </si>
  <si>
    <t>Consolidated capital after deductions</t>
  </si>
  <si>
    <t>Common Equity Tier 1 capital</t>
  </si>
  <si>
    <t>Additional Tier 1 capital</t>
  </si>
  <si>
    <t>Tier 1 capital</t>
  </si>
  <si>
    <t>Tier 2 capital</t>
  </si>
  <si>
    <t xml:space="preserve">Total capital </t>
  </si>
  <si>
    <t>Total risk-weighted assets</t>
  </si>
  <si>
    <t>Common Equity Tier 1 capital ratio</t>
  </si>
  <si>
    <t>Tier 1 capital ratio</t>
  </si>
  <si>
    <t>Total capital ratio</t>
  </si>
  <si>
    <t>For the year</t>
  </si>
  <si>
    <t>At year-end</t>
  </si>
  <si>
    <t>Third quarter</t>
  </si>
  <si>
    <t>Fourth quarter</t>
  </si>
  <si>
    <t>-</t>
  </si>
  <si>
    <t>At 31 December</t>
  </si>
  <si>
    <t>Consolidated Income Statement</t>
  </si>
  <si>
    <t>Current tax assets</t>
  </si>
  <si>
    <t>-</t>
  </si>
  <si>
    <t>Other equity instruments</t>
  </si>
  <si>
    <t>Net interest margin</t>
  </si>
  <si>
    <t>Net interest margin (adjusted)*</t>
  </si>
  <si>
    <t>* Including the funding income or cost of foreign currency swap contracts.</t>
  </si>
  <si>
    <t>2.  Consolidated Income Statement</t>
  </si>
  <si>
    <t>3.  Consolidated Balance Sheet</t>
  </si>
  <si>
    <t>Consolidated Balance Sheet</t>
  </si>
  <si>
    <t>Average Balance and Average Interest Rates</t>
  </si>
  <si>
    <t>Debt securities investments and other debt instruments</t>
  </si>
  <si>
    <t>2. The delinquency ratio is the ratio of the total amount of overdue advances (more than three months) to total outstanding advances.</t>
  </si>
  <si>
    <t>3. The charge-off ratio is the ratio of total write-offs made during the year to average card receivables during the year.</t>
  </si>
  <si>
    <t>-</t>
  </si>
  <si>
    <t>Profit for the year</t>
  </si>
  <si>
    <t xml:space="preserve">Earnings per share </t>
  </si>
  <si>
    <t>Net gain/(loss) on other financial instruments at fair value through profit or loss</t>
  </si>
  <si>
    <t>Net loss from disposal/revaluation of properties, plant and equipment</t>
  </si>
  <si>
    <t>2019</t>
  </si>
  <si>
    <t>Net operating income before impairment allowances</t>
  </si>
  <si>
    <t>Operating profit</t>
  </si>
  <si>
    <t>Profit before taxation</t>
  </si>
  <si>
    <t>Basic earnings per share</t>
  </si>
  <si>
    <t>Profit attributable to equity holders of the Company and other equity instrument holders</t>
  </si>
  <si>
    <r>
      <t>Return on average total assets</t>
    </r>
    <r>
      <rPr>
        <vertAlign val="superscript"/>
        <sz val="12"/>
        <color indexed="8"/>
        <rFont val="Arial"/>
        <family val="2"/>
      </rPr>
      <t>1</t>
    </r>
  </si>
  <si>
    <r>
      <t>Return on average shareholders’ equity</t>
    </r>
    <r>
      <rPr>
        <vertAlign val="superscript"/>
        <sz val="12"/>
        <color indexed="8"/>
        <rFont val="Arial"/>
        <family val="2"/>
      </rPr>
      <t>2</t>
    </r>
  </si>
  <si>
    <t>Cost to income ratio</t>
  </si>
  <si>
    <r>
      <t>Loan to deposit ratio</t>
    </r>
    <r>
      <rPr>
        <vertAlign val="superscript"/>
        <sz val="12"/>
        <color indexed="8"/>
        <rFont val="Arial"/>
        <family val="2"/>
      </rPr>
      <t>3</t>
    </r>
  </si>
  <si>
    <r>
      <t>Average value of liquidity coverage ratio</t>
    </r>
    <r>
      <rPr>
        <vertAlign val="superscript"/>
        <sz val="12"/>
        <color indexed="8"/>
        <rFont val="Arial"/>
        <family val="2"/>
      </rPr>
      <t>4</t>
    </r>
  </si>
  <si>
    <r>
      <t>Quarter-end value of net stable funding ratio</t>
    </r>
    <r>
      <rPr>
        <vertAlign val="superscript"/>
        <sz val="12"/>
        <color indexed="8"/>
        <rFont val="Arial"/>
        <family val="2"/>
      </rPr>
      <t>4</t>
    </r>
  </si>
  <si>
    <r>
      <t>Total capital ratio</t>
    </r>
    <r>
      <rPr>
        <vertAlign val="superscript"/>
        <sz val="12"/>
        <color indexed="8"/>
        <rFont val="Arial"/>
        <family val="2"/>
      </rPr>
      <t>5</t>
    </r>
  </si>
  <si>
    <t>2. Return on average shareholders’ equity = Profit attributable to equity holders of the Company and other equity instrument holders / Average of the beginning and ending balance of capital and reserves attributable to equity holders of the Company and other equity instruments</t>
  </si>
  <si>
    <t>1. Return on average total assets = Profit for the year / Daily average balance of total assets</t>
  </si>
  <si>
    <t>4. Liquidity coverage ratio and net stable funding ratio are computed on the consolidated basis which comprises the positions of BOCHK and certain subsidiaries specified by the HKMA in accordance with the Banking (Liquidity) Rules.</t>
  </si>
  <si>
    <t>5. Total capital ratio is computed on the consolidated basis for regulatory purposes that comprises the positions of BOCHK and certain subsidiaries specified by the HKMA in accordance with the Banking (Capital) Rules.</t>
  </si>
  <si>
    <t>Profit for the year</t>
  </si>
  <si>
    <t>Equity holders of the Company and other equity instrument holders</t>
  </si>
  <si>
    <t>Other equity instrument holders</t>
  </si>
  <si>
    <t>-</t>
  </si>
  <si>
    <t>Non-controlling interests</t>
  </si>
  <si>
    <t>At 31 December 2019</t>
  </si>
  <si>
    <t>1. Shareholders’ funds represent capital and reserves attributable to the equity holders of the Company.</t>
  </si>
  <si>
    <r>
      <t>Shareholders’ funds</t>
    </r>
    <r>
      <rPr>
        <vertAlign val="superscript"/>
        <sz val="12"/>
        <color indexed="8"/>
        <rFont val="Arial"/>
        <family val="2"/>
      </rPr>
      <t>1</t>
    </r>
    <r>
      <rPr>
        <sz val="12"/>
        <color indexed="8"/>
        <rFont val="Arial"/>
        <family val="2"/>
      </rPr>
      <t xml:space="preserve"> and other non interest-bearing deposits and liabilities</t>
    </r>
  </si>
  <si>
    <t>Non interest-earning assets</t>
  </si>
  <si>
    <t>Year ended 31 December 2019</t>
  </si>
  <si>
    <t>For the year ended 31 December</t>
  </si>
  <si>
    <t>As at 31 December</t>
  </si>
  <si>
    <t>Trade financing</t>
  </si>
  <si>
    <t>Net gain on other financial assets</t>
  </si>
  <si>
    <t>Net (loss)/gain on other financial instruments at fair value through profit or loss</t>
  </si>
  <si>
    <t>2020</t>
  </si>
  <si>
    <r>
      <t xml:space="preserve">The financial information is extracted from the </t>
    </r>
    <r>
      <rPr>
        <i/>
        <sz val="14"/>
        <color indexed="8"/>
        <rFont val="Arial"/>
        <family val="2"/>
      </rPr>
      <t>2020 Annual Report</t>
    </r>
    <r>
      <rPr>
        <sz val="14"/>
        <color indexed="8"/>
        <rFont val="Arial"/>
        <family val="2"/>
      </rPr>
      <t xml:space="preserve"> of BOC Hong Kong (Holdings) Limited (the Company), which is not complete and should be read in conjunction with the 2020 Annual Report and other reports and financial information published by the Company. </t>
    </r>
  </si>
  <si>
    <t>FY2020</t>
  </si>
  <si>
    <t>Share of results after tax of associates and joint ventures</t>
  </si>
  <si>
    <t>Net (loss)/ gain from disposal of/fair value adjustments on investment properties</t>
  </si>
  <si>
    <t>Net gain on other financial instruments at fair value through profit or loss</t>
  </si>
  <si>
    <t>-</t>
  </si>
  <si>
    <t>At 31 December 2020</t>
  </si>
  <si>
    <t>Year ended 31 December 2020</t>
  </si>
  <si>
    <t>Net trading gain</t>
  </si>
  <si>
    <t>Net loss from disposal of/fair value adjustments on investment properties</t>
  </si>
  <si>
    <t>Share of results after tax of associates and joint ventures</t>
  </si>
  <si>
    <t xml:space="preserve"> </t>
  </si>
  <si>
    <t xml:space="preserve">Payment services </t>
  </si>
  <si>
    <t>Total equity</t>
  </si>
  <si>
    <t>As at 31 December</t>
  </si>
  <si>
    <t>Financial ratios</t>
  </si>
  <si>
    <r>
      <t xml:space="preserve">Financial ratios at </t>
    </r>
    <r>
      <rPr>
        <b/>
        <sz val="12"/>
        <color indexed="8"/>
        <rFont val="Arial"/>
        <family val="2"/>
      </rPr>
      <t>year-end</t>
    </r>
  </si>
  <si>
    <t>3. Loan to deposit ratio is calculated as at year end. Loan represents gross advances to customers.</t>
  </si>
  <si>
    <r>
      <t xml:space="preserve">Net </t>
    </r>
    <r>
      <rPr>
        <sz val="12"/>
        <color indexed="8"/>
        <rFont val="Arial"/>
        <family val="2"/>
      </rPr>
      <t>loss from disposal/revaluation of properties, plant and equipment</t>
    </r>
  </si>
  <si>
    <t>Profit/(loss) before taxation</t>
  </si>
  <si>
    <t>Advances to customers and other accounts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</si>
</sst>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
    <numFmt numFmtId="185" formatCode="#,##0.0000"/>
    <numFmt numFmtId="186" formatCode="0.000"/>
    <numFmt numFmtId="187" formatCode="&quot;Yes&quot;;&quot;Yes&quot;;&quot;No&quot;"/>
    <numFmt numFmtId="188" formatCode="&quot;True&quot;;&quot;True&quot;;&quot;False&quot;"/>
    <numFmt numFmtId="189" formatCode="&quot;On&quot;;&quot;On&quot;;&quot;Off&quot;"/>
    <numFmt numFmtId="190" formatCode="[$€-2]\ #,##0.00_);[Red]\([$€-2]\ #,##0.00\)"/>
    <numFmt numFmtId="191" formatCode="0_);\(0\)"/>
    <numFmt numFmtId="192" formatCode="_-* #,##0.0000_-;\-* #,##0.0000_-;_-* &quot;-&quot;??_-;_-@_-"/>
    <numFmt numFmtId="193" formatCode="#,##0.0000_);\(#,##0.0000\)"/>
  </numFmts>
  <fonts count="84">
    <font>
      <sz val="11"/>
      <color theme="1"/>
      <name val="Calibri"/>
      <family val="1"/>
    </font>
    <font>
      <sz val="12"/>
      <color indexed="8"/>
      <name val="新細明體"/>
      <family val="1"/>
    </font>
    <font>
      <sz val="9"/>
      <name val="新細明體"/>
      <family val="1"/>
    </font>
    <font>
      <sz val="12"/>
      <color indexed="8"/>
      <name val="Arial"/>
      <family val="2"/>
    </font>
    <font>
      <sz val="14"/>
      <color indexed="8"/>
      <name val="Arial"/>
      <family val="2"/>
    </font>
    <font>
      <vertAlign val="superscript"/>
      <sz val="12"/>
      <color indexed="8"/>
      <name val="Arial"/>
      <family val="2"/>
    </font>
    <font>
      <b/>
      <sz val="16"/>
      <name val="Arial"/>
      <family val="2"/>
    </font>
    <font>
      <sz val="12"/>
      <name val="Arial"/>
      <family val="2"/>
    </font>
    <font>
      <sz val="16"/>
      <name val="Arial"/>
      <family val="2"/>
    </font>
    <font>
      <sz val="11"/>
      <name val="Arial"/>
      <family val="2"/>
    </font>
    <font>
      <i/>
      <sz val="14"/>
      <color indexed="8"/>
      <name val="Arial"/>
      <family val="2"/>
    </font>
    <font>
      <b/>
      <sz val="12"/>
      <name val="Arial"/>
      <family val="2"/>
    </font>
    <font>
      <vertAlign val="superscript"/>
      <sz val="12"/>
      <name val="Arial"/>
      <family val="2"/>
    </font>
    <font>
      <sz val="11"/>
      <color indexed="8"/>
      <name val="Arial"/>
      <family val="2"/>
    </font>
    <font>
      <sz val="11"/>
      <color indexed="8"/>
      <name val="Times New Roman"/>
      <family val="1"/>
    </font>
    <font>
      <b/>
      <sz val="12"/>
      <color indexed="8"/>
      <name val="Arial"/>
      <family val="2"/>
    </font>
    <font>
      <sz val="11"/>
      <color indexed="8"/>
      <name val="新細明體"/>
      <family val="1"/>
    </font>
    <font>
      <sz val="12"/>
      <color indexed="9"/>
      <name val="新細明體"/>
      <family val="1"/>
    </font>
    <font>
      <u val="single"/>
      <sz val="11"/>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1"/>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20"/>
      <color indexed="8"/>
      <name val="Arial"/>
      <family val="2"/>
    </font>
    <font>
      <sz val="16"/>
      <color indexed="8"/>
      <name val="Arial"/>
      <family val="2"/>
    </font>
    <font>
      <b/>
      <sz val="16"/>
      <color indexed="8"/>
      <name val="Arial"/>
      <family val="2"/>
    </font>
    <font>
      <sz val="7"/>
      <color indexed="8"/>
      <name val="Arial"/>
      <family val="2"/>
    </font>
    <font>
      <sz val="12"/>
      <color indexed="8"/>
      <name val="Times New Roman"/>
      <family val="1"/>
    </font>
    <font>
      <sz val="11"/>
      <name val="新細明體"/>
      <family val="1"/>
    </font>
    <font>
      <sz val="8"/>
      <color indexed="8"/>
      <name val="Arial"/>
      <family val="2"/>
    </font>
    <font>
      <b/>
      <sz val="8"/>
      <color indexed="8"/>
      <name val="Arial"/>
      <family val="2"/>
    </font>
    <font>
      <sz val="8"/>
      <color indexed="14"/>
      <name val="Arial"/>
      <family val="2"/>
    </font>
    <font>
      <b/>
      <sz val="8"/>
      <color indexed="14"/>
      <name val="Arial"/>
      <family val="2"/>
    </font>
    <font>
      <b/>
      <sz val="7"/>
      <color indexed="8"/>
      <name val="Arial"/>
      <family val="2"/>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u val="single"/>
      <sz val="11"/>
      <color theme="11"/>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u val="single"/>
      <sz val="11"/>
      <color theme="10"/>
      <name val="Calibri"/>
      <family val="1"/>
    </font>
    <font>
      <sz val="12"/>
      <color rgb="FF3F3F76"/>
      <name val="Calibri"/>
      <family val="1"/>
    </font>
    <font>
      <sz val="12"/>
      <color rgb="FFFA7D00"/>
      <name val="Calibri"/>
      <family val="1"/>
    </font>
    <font>
      <sz val="12"/>
      <color rgb="FF9C6500"/>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sz val="20"/>
      <color theme="1"/>
      <name val="Arial"/>
      <family val="2"/>
    </font>
    <font>
      <sz val="12"/>
      <color theme="1"/>
      <name val="Arial"/>
      <family val="2"/>
    </font>
    <font>
      <sz val="16"/>
      <color theme="1"/>
      <name val="Arial"/>
      <family val="2"/>
    </font>
    <font>
      <b/>
      <sz val="12"/>
      <color theme="1"/>
      <name val="Arial"/>
      <family val="2"/>
    </font>
    <font>
      <b/>
      <sz val="12"/>
      <color rgb="FF000000"/>
      <name val="Arial"/>
      <family val="2"/>
    </font>
    <font>
      <sz val="12"/>
      <color rgb="FF000000"/>
      <name val="Arial"/>
      <family val="2"/>
    </font>
    <font>
      <b/>
      <sz val="16"/>
      <color theme="1"/>
      <name val="Arial"/>
      <family val="2"/>
    </font>
    <font>
      <sz val="7"/>
      <color theme="1"/>
      <name val="Arial"/>
      <family val="2"/>
    </font>
    <font>
      <sz val="12"/>
      <color rgb="FF000000"/>
      <name val="Times New Roman"/>
      <family val="1"/>
    </font>
    <font>
      <sz val="11"/>
      <name val="Calibri"/>
      <family val="1"/>
    </font>
    <font>
      <sz val="14"/>
      <color theme="1"/>
      <name val="Arial"/>
      <family val="2"/>
    </font>
    <font>
      <sz val="8"/>
      <color theme="1"/>
      <name val="Arial"/>
      <family val="2"/>
    </font>
    <font>
      <b/>
      <sz val="8"/>
      <color rgb="FF000000"/>
      <name val="Arial"/>
      <family val="2"/>
    </font>
    <font>
      <b/>
      <sz val="8"/>
      <color theme="1"/>
      <name val="Arial"/>
      <family val="2"/>
    </font>
    <font>
      <sz val="8"/>
      <color rgb="FFFF00FF"/>
      <name val="Arial"/>
      <family val="2"/>
    </font>
    <font>
      <b/>
      <sz val="8"/>
      <color rgb="FFFF00FF"/>
      <name val="Arial"/>
      <family val="2"/>
    </font>
    <font>
      <sz val="12"/>
      <color theme="1"/>
      <name val="新細明體"/>
      <family val="1"/>
    </font>
    <font>
      <sz val="11"/>
      <color theme="1"/>
      <name val="Arial"/>
      <family val="2"/>
    </font>
    <font>
      <b/>
      <sz val="7"/>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top/>
      <bottom style="double"/>
    </border>
    <border>
      <left/>
      <right/>
      <top style="medium"/>
      <bottom style="medium"/>
    </border>
    <border>
      <left/>
      <right/>
      <top/>
      <bottom style="thin">
        <color theme="1"/>
      </bottom>
    </border>
    <border>
      <left/>
      <right/>
      <top style="thin"/>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58">
    <xf numFmtId="0" fontId="0" fillId="0" borderId="0" xfId="0" applyFont="1" applyAlignment="1">
      <alignment/>
    </xf>
    <xf numFmtId="0" fontId="65" fillId="0" borderId="0" xfId="0" applyFont="1" applyAlignment="1">
      <alignment/>
    </xf>
    <xf numFmtId="0" fontId="66" fillId="0" borderId="0" xfId="0" applyFont="1" applyAlignment="1">
      <alignment/>
    </xf>
    <xf numFmtId="0" fontId="67" fillId="0" borderId="0" xfId="0" applyFont="1" applyAlignment="1">
      <alignment/>
    </xf>
    <xf numFmtId="0" fontId="66" fillId="0" borderId="10" xfId="0" applyFont="1" applyBorder="1" applyAlignment="1">
      <alignment horizontal="right" vertical="center" wrapText="1"/>
    </xf>
    <xf numFmtId="3" fontId="66" fillId="0" borderId="0" xfId="0" applyNumberFormat="1" applyFont="1" applyAlignment="1">
      <alignment horizontal="right" vertical="center" wrapText="1"/>
    </xf>
    <xf numFmtId="0" fontId="68" fillId="0" borderId="0" xfId="0" applyFont="1" applyAlignment="1">
      <alignment vertical="center" wrapText="1"/>
    </xf>
    <xf numFmtId="0" fontId="68" fillId="0" borderId="0" xfId="0" applyFont="1" applyAlignment="1">
      <alignment horizontal="right" vertical="center" wrapText="1"/>
    </xf>
    <xf numFmtId="0" fontId="66" fillId="0" borderId="11" xfId="0" applyFont="1" applyBorder="1" applyAlignment="1">
      <alignment horizontal="right" vertical="center" wrapText="1"/>
    </xf>
    <xf numFmtId="0" fontId="69" fillId="0" borderId="0" xfId="0" applyFont="1" applyAlignment="1">
      <alignment horizontal="right" vertical="center" wrapText="1"/>
    </xf>
    <xf numFmtId="0" fontId="70" fillId="0" borderId="0" xfId="0" applyFont="1" applyAlignment="1">
      <alignment horizontal="right" vertical="center" wrapText="1"/>
    </xf>
    <xf numFmtId="0" fontId="66" fillId="0" borderId="0" xfId="0" applyFont="1" applyAlignment="1">
      <alignment horizontal="left" vertical="center" wrapText="1" indent="1"/>
    </xf>
    <xf numFmtId="0" fontId="66" fillId="0" borderId="0" xfId="0" applyFont="1" applyAlignment="1">
      <alignment horizontal="justify" vertical="center" wrapText="1"/>
    </xf>
    <xf numFmtId="3" fontId="66" fillId="0" borderId="10" xfId="0" applyNumberFormat="1" applyFont="1" applyBorder="1" applyAlignment="1">
      <alignment horizontal="right" vertical="center" wrapText="1"/>
    </xf>
    <xf numFmtId="3" fontId="70" fillId="0" borderId="0" xfId="0" applyNumberFormat="1" applyFont="1" applyAlignment="1">
      <alignment horizontal="right" vertical="center" wrapText="1"/>
    </xf>
    <xf numFmtId="3" fontId="66" fillId="0" borderId="12" xfId="0" applyNumberFormat="1" applyFont="1" applyBorder="1" applyAlignment="1">
      <alignment horizontal="right" vertical="center" wrapText="1"/>
    </xf>
    <xf numFmtId="0" fontId="69" fillId="0" borderId="10" xfId="0" applyFont="1" applyBorder="1" applyAlignment="1">
      <alignment horizontal="right" vertical="center" wrapText="1"/>
    </xf>
    <xf numFmtId="3" fontId="69" fillId="0" borderId="10" xfId="0" applyNumberFormat="1" applyFont="1" applyBorder="1" applyAlignment="1">
      <alignment horizontal="right" vertical="center" wrapText="1"/>
    </xf>
    <xf numFmtId="3" fontId="69" fillId="0" borderId="0" xfId="0" applyNumberFormat="1" applyFont="1" applyAlignment="1">
      <alignment horizontal="right" vertical="center" wrapText="1"/>
    </xf>
    <xf numFmtId="0" fontId="71" fillId="0" borderId="0" xfId="0" applyFont="1" applyAlignment="1">
      <alignment/>
    </xf>
    <xf numFmtId="0" fontId="66" fillId="0" borderId="0" xfId="0" applyFont="1" applyAlignment="1">
      <alignment vertical="center" wrapText="1"/>
    </xf>
    <xf numFmtId="0" fontId="66" fillId="0" borderId="0" xfId="0" applyFont="1" applyAlignment="1">
      <alignment horizontal="right" vertical="center" wrapText="1"/>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68" fillId="0" borderId="10" xfId="0" applyFont="1" applyBorder="1" applyAlignment="1">
      <alignment horizontal="justify" vertical="center" wrapText="1"/>
    </xf>
    <xf numFmtId="0" fontId="9" fillId="0" borderId="0" xfId="0" applyFont="1" applyAlignment="1">
      <alignment horizontal="right"/>
    </xf>
    <xf numFmtId="0" fontId="69" fillId="0" borderId="0" xfId="0" applyFont="1" applyAlignment="1">
      <alignment vertical="center" wrapText="1"/>
    </xf>
    <xf numFmtId="0" fontId="70" fillId="0" borderId="0" xfId="0" applyFont="1" applyAlignment="1">
      <alignment vertical="center" wrapText="1"/>
    </xf>
    <xf numFmtId="0" fontId="68" fillId="0" borderId="0" xfId="0" applyFont="1" applyAlignment="1">
      <alignment horizontal="justify" vertical="center" wrapText="1"/>
    </xf>
    <xf numFmtId="0" fontId="69" fillId="0" borderId="0" xfId="0" applyFont="1" applyAlignment="1">
      <alignment horizontal="right" vertical="center" wrapText="1" indent="1"/>
    </xf>
    <xf numFmtId="0" fontId="70" fillId="0" borderId="0" xfId="0" applyFont="1" applyAlignment="1">
      <alignment horizontal="right" vertical="center" wrapText="1" indent="1"/>
    </xf>
    <xf numFmtId="0" fontId="70" fillId="0" borderId="0" xfId="0" applyFont="1" applyAlignment="1">
      <alignment horizontal="justify" vertical="center" wrapText="1"/>
    </xf>
    <xf numFmtId="0" fontId="66" fillId="0" borderId="0" xfId="0" applyFont="1" applyAlignment="1">
      <alignment horizontal="left" vertical="center" wrapText="1"/>
    </xf>
    <xf numFmtId="0" fontId="68" fillId="0" borderId="0" xfId="0" applyFont="1" applyAlignment="1">
      <alignment horizontal="left" vertical="center" wrapText="1"/>
    </xf>
    <xf numFmtId="0" fontId="7" fillId="0" borderId="0" xfId="0" applyFont="1" applyAlignment="1">
      <alignment horizontal="left"/>
    </xf>
    <xf numFmtId="0" fontId="69" fillId="0" borderId="0" xfId="0" applyFont="1" applyAlignment="1">
      <alignment horizontal="left" vertical="center" wrapText="1"/>
    </xf>
    <xf numFmtId="0" fontId="70" fillId="0" borderId="0" xfId="0" applyFont="1" applyAlignment="1">
      <alignment horizontal="left" vertical="center" wrapText="1"/>
    </xf>
    <xf numFmtId="0" fontId="72" fillId="0" borderId="0" xfId="0" applyFont="1" applyAlignment="1">
      <alignment horizontal="right" vertical="center" wrapText="1"/>
    </xf>
    <xf numFmtId="0" fontId="72" fillId="0" borderId="0" xfId="0" applyFont="1" applyAlignment="1">
      <alignment vertical="center" wrapText="1"/>
    </xf>
    <xf numFmtId="3" fontId="69" fillId="0" borderId="12" xfId="0" applyNumberFormat="1" applyFont="1" applyBorder="1" applyAlignment="1">
      <alignment horizontal="right" vertical="center" wrapText="1"/>
    </xf>
    <xf numFmtId="0" fontId="70" fillId="0" borderId="0" xfId="0" applyFont="1" applyAlignment="1">
      <alignment horizontal="left" vertical="center" wrapText="1" indent="1"/>
    </xf>
    <xf numFmtId="0" fontId="73" fillId="0" borderId="0" xfId="0" applyFont="1" applyAlignment="1">
      <alignment horizontal="right" vertical="center" wrapText="1"/>
    </xf>
    <xf numFmtId="0" fontId="73" fillId="0" borderId="0" xfId="0" applyFont="1" applyAlignment="1">
      <alignment vertical="center" wrapText="1"/>
    </xf>
    <xf numFmtId="0" fontId="70" fillId="33" borderId="0" xfId="0" applyFont="1" applyFill="1" applyAlignment="1">
      <alignment horizontal="left" vertical="center" wrapText="1" indent="1"/>
    </xf>
    <xf numFmtId="0" fontId="69" fillId="33" borderId="0" xfId="0" applyFont="1" applyFill="1" applyAlignment="1">
      <alignment horizontal="right" vertical="center" wrapText="1"/>
    </xf>
    <xf numFmtId="0" fontId="74" fillId="0" borderId="0" xfId="0" applyFont="1" applyAlignment="1">
      <alignment/>
    </xf>
    <xf numFmtId="49" fontId="68" fillId="0" borderId="10" xfId="0" applyNumberFormat="1" applyFont="1" applyBorder="1" applyAlignment="1">
      <alignment horizontal="right" vertical="center" wrapText="1"/>
    </xf>
    <xf numFmtId="49" fontId="66" fillId="0" borderId="10" xfId="0" applyNumberFormat="1" applyFont="1" applyBorder="1" applyAlignment="1">
      <alignment horizontal="right" vertical="center" wrapText="1"/>
    </xf>
    <xf numFmtId="0" fontId="68" fillId="0" borderId="0" xfId="0" applyFont="1" applyFill="1" applyAlignment="1">
      <alignment horizontal="right" vertical="center" wrapText="1"/>
    </xf>
    <xf numFmtId="0" fontId="66" fillId="0" borderId="0" xfId="0" applyFont="1" applyFill="1" applyAlignment="1">
      <alignment horizontal="right" vertical="center" wrapText="1"/>
    </xf>
    <xf numFmtId="0" fontId="75" fillId="0" borderId="0" xfId="0" applyFont="1" applyAlignment="1">
      <alignment vertical="center"/>
    </xf>
    <xf numFmtId="0" fontId="0" fillId="0" borderId="0" xfId="0" applyAlignment="1">
      <alignment vertical="center"/>
    </xf>
    <xf numFmtId="0" fontId="70" fillId="0" borderId="0" xfId="0" applyFont="1" applyAlignment="1">
      <alignment vertical="center" wrapText="1"/>
    </xf>
    <xf numFmtId="0" fontId="70" fillId="0" borderId="0" xfId="0" applyFont="1" applyFill="1" applyAlignment="1">
      <alignment horizontal="right" vertical="center" wrapText="1"/>
    </xf>
    <xf numFmtId="0" fontId="74" fillId="0" borderId="0" xfId="0" applyFont="1" applyAlignment="1">
      <alignment/>
    </xf>
    <xf numFmtId="0" fontId="69" fillId="0" borderId="0" xfId="0" applyFont="1" applyAlignment="1">
      <alignment horizontal="right" vertical="center" wrapText="1"/>
    </xf>
    <xf numFmtId="0" fontId="68" fillId="0" borderId="10" xfId="0" applyFont="1" applyBorder="1" applyAlignment="1">
      <alignment horizontal="right" vertical="center" wrapText="1"/>
    </xf>
    <xf numFmtId="0" fontId="66" fillId="0" borderId="0" xfId="0" applyFont="1" applyFill="1" applyAlignment="1">
      <alignment horizontal="left" vertical="center" wrapText="1" indent="1"/>
    </xf>
    <xf numFmtId="0" fontId="69" fillId="0" borderId="0" xfId="0" applyFont="1" applyFill="1" applyAlignment="1">
      <alignment horizontal="right" vertical="center" wrapText="1"/>
    </xf>
    <xf numFmtId="3" fontId="70" fillId="0" borderId="10" xfId="0" applyNumberFormat="1" applyFont="1" applyFill="1" applyBorder="1" applyAlignment="1">
      <alignment horizontal="right" vertical="center" wrapText="1"/>
    </xf>
    <xf numFmtId="0" fontId="6" fillId="0" borderId="0" xfId="0" applyFont="1" applyFill="1" applyAlignment="1">
      <alignment/>
    </xf>
    <xf numFmtId="3" fontId="69" fillId="0" borderId="0" xfId="0" applyNumberFormat="1" applyFont="1" applyFill="1" applyAlignment="1">
      <alignment horizontal="right" vertical="center" wrapText="1"/>
    </xf>
    <xf numFmtId="0" fontId="69" fillId="0" borderId="11" xfId="0" applyFont="1" applyFill="1" applyBorder="1" applyAlignment="1">
      <alignment horizontal="right" vertical="center" wrapText="1"/>
    </xf>
    <xf numFmtId="0" fontId="6" fillId="0" borderId="0" xfId="0" applyFont="1" applyFill="1" applyAlignment="1">
      <alignment horizontal="justify" vertical="center"/>
    </xf>
    <xf numFmtId="0" fontId="66" fillId="0" borderId="0" xfId="0" applyFont="1" applyFill="1" applyAlignment="1">
      <alignment horizontal="left" vertical="center" wrapText="1"/>
    </xf>
    <xf numFmtId="0" fontId="68" fillId="0" borderId="10" xfId="0" applyFont="1" applyFill="1" applyBorder="1" applyAlignment="1">
      <alignment vertical="center" wrapText="1"/>
    </xf>
    <xf numFmtId="0" fontId="68" fillId="0" borderId="10" xfId="0" applyFont="1" applyFill="1" applyBorder="1" applyAlignment="1">
      <alignment horizontal="right" vertical="center" wrapText="1"/>
    </xf>
    <xf numFmtId="0" fontId="66" fillId="0" borderId="10" xfId="0" applyFont="1" applyFill="1" applyBorder="1" applyAlignment="1">
      <alignment horizontal="right" vertical="center" wrapText="1"/>
    </xf>
    <xf numFmtId="0" fontId="66" fillId="0" borderId="0" xfId="0" applyFont="1" applyFill="1" applyAlignment="1">
      <alignment vertical="center" wrapText="1"/>
    </xf>
    <xf numFmtId="3" fontId="70" fillId="0" borderId="0" xfId="0" applyNumberFormat="1" applyFont="1" applyFill="1" applyAlignment="1">
      <alignment horizontal="right" vertical="center" wrapText="1"/>
    </xf>
    <xf numFmtId="0" fontId="68" fillId="0" borderId="0" xfId="0" applyFont="1" applyFill="1" applyAlignment="1">
      <alignment vertical="center" wrapText="1"/>
    </xf>
    <xf numFmtId="0" fontId="68" fillId="0" borderId="11" xfId="0" applyFont="1" applyFill="1" applyBorder="1" applyAlignment="1">
      <alignment vertical="center" wrapText="1"/>
    </xf>
    <xf numFmtId="0" fontId="68" fillId="0" borderId="11" xfId="0" applyFont="1" applyFill="1" applyBorder="1" applyAlignment="1">
      <alignment horizontal="right" vertical="center" wrapText="1"/>
    </xf>
    <xf numFmtId="0" fontId="66" fillId="0" borderId="11" xfId="0" applyFont="1" applyFill="1" applyBorder="1" applyAlignment="1">
      <alignment horizontal="right" vertical="center" wrapText="1"/>
    </xf>
    <xf numFmtId="0" fontId="66" fillId="0" borderId="11" xfId="0" applyFont="1" applyFill="1" applyBorder="1" applyAlignment="1">
      <alignment vertical="center" wrapText="1"/>
    </xf>
    <xf numFmtId="184" fontId="70" fillId="0" borderId="11" xfId="0" applyNumberFormat="1" applyFont="1" applyFill="1" applyBorder="1" applyAlignment="1">
      <alignment horizontal="right" vertical="center" wrapText="1"/>
    </xf>
    <xf numFmtId="0" fontId="68" fillId="0" borderId="10" xfId="0" applyFont="1" applyFill="1" applyBorder="1" applyAlignment="1">
      <alignment horizontal="justify" vertical="center" wrapText="1"/>
    </xf>
    <xf numFmtId="2" fontId="69" fillId="0" borderId="0" xfId="0" applyNumberFormat="1" applyFont="1" applyFill="1" applyAlignment="1">
      <alignment horizontal="right" vertical="center" wrapText="1"/>
    </xf>
    <xf numFmtId="0" fontId="66" fillId="0" borderId="10" xfId="0" applyFont="1" applyFill="1" applyBorder="1" applyAlignment="1">
      <alignment vertical="center" wrapText="1"/>
    </xf>
    <xf numFmtId="0" fontId="9" fillId="0" borderId="0" xfId="0" applyFont="1" applyFill="1" applyAlignment="1">
      <alignment/>
    </xf>
    <xf numFmtId="0" fontId="9" fillId="0" borderId="0" xfId="0" applyFont="1" applyFill="1" applyAlignment="1">
      <alignment horizontal="right"/>
    </xf>
    <xf numFmtId="0" fontId="75" fillId="0" borderId="0" xfId="0" applyFont="1" applyFill="1" applyAlignment="1">
      <alignment vertical="center"/>
    </xf>
    <xf numFmtId="0" fontId="0" fillId="0" borderId="0" xfId="0" applyFill="1" applyAlignment="1">
      <alignment vertical="center"/>
    </xf>
    <xf numFmtId="0" fontId="0" fillId="0" borderId="0" xfId="0" applyFill="1" applyAlignment="1">
      <alignment/>
    </xf>
    <xf numFmtId="0" fontId="6" fillId="0" borderId="0" xfId="0" applyFont="1" applyAlignment="1">
      <alignment/>
    </xf>
    <xf numFmtId="0" fontId="7" fillId="0" borderId="0" xfId="0" applyFont="1" applyBorder="1" applyAlignment="1">
      <alignment horizontal="right" vertical="center" wrapText="1"/>
    </xf>
    <xf numFmtId="0" fontId="7" fillId="0" borderId="0" xfId="0" applyFont="1" applyBorder="1" applyAlignment="1">
      <alignment horizontal="left" vertical="center" wrapText="1" indent="1"/>
    </xf>
    <xf numFmtId="3" fontId="66" fillId="0" borderId="0" xfId="0" applyNumberFormat="1" applyFont="1" applyBorder="1" applyAlignment="1">
      <alignment horizontal="right" vertical="center" wrapText="1" indent="1"/>
    </xf>
    <xf numFmtId="0" fontId="7" fillId="0" borderId="0" xfId="0" applyFont="1" applyBorder="1" applyAlignment="1">
      <alignment vertical="center" wrapText="1"/>
    </xf>
    <xf numFmtId="0" fontId="11" fillId="0" borderId="0" xfId="0" applyFont="1" applyBorder="1" applyAlignment="1">
      <alignment horizontal="right" vertical="center" wrapText="1"/>
    </xf>
    <xf numFmtId="10" fontId="68" fillId="0" borderId="0" xfId="0" applyNumberFormat="1" applyFont="1" applyBorder="1" applyAlignment="1">
      <alignment horizontal="right" vertical="center" wrapText="1" indent="1"/>
    </xf>
    <xf numFmtId="10" fontId="66" fillId="0" borderId="0" xfId="0" applyNumberFormat="1" applyFont="1" applyBorder="1" applyAlignment="1">
      <alignment horizontal="right" vertical="center" wrapText="1" indent="1"/>
    </xf>
    <xf numFmtId="0" fontId="11" fillId="0" borderId="0" xfId="0" applyFont="1" applyBorder="1" applyAlignment="1">
      <alignment horizontal="center" vertical="center" wrapText="1"/>
    </xf>
    <xf numFmtId="0" fontId="11" fillId="0" borderId="10" xfId="0" applyFont="1" applyBorder="1" applyAlignment="1">
      <alignment horizontal="right" vertical="center" wrapText="1"/>
    </xf>
    <xf numFmtId="0" fontId="7" fillId="0" borderId="10" xfId="0" applyFont="1" applyBorder="1" applyAlignment="1">
      <alignment horizontal="right" vertical="center" wrapText="1"/>
    </xf>
    <xf numFmtId="0" fontId="66" fillId="0" borderId="0" xfId="0" applyFont="1" applyBorder="1" applyAlignment="1">
      <alignment horizontal="justify" vertical="center" wrapText="1"/>
    </xf>
    <xf numFmtId="3" fontId="69" fillId="0" borderId="0" xfId="0" applyNumberFormat="1" applyFont="1" applyBorder="1" applyAlignment="1">
      <alignment horizontal="right" vertical="center" wrapText="1" indent="1"/>
    </xf>
    <xf numFmtId="0" fontId="66" fillId="0" borderId="0" xfId="0" applyFont="1" applyBorder="1" applyAlignment="1">
      <alignment horizontal="right" vertical="center" wrapText="1" indent="1"/>
    </xf>
    <xf numFmtId="0" fontId="66" fillId="0" borderId="0" xfId="0" applyFont="1" applyBorder="1" applyAlignment="1">
      <alignment horizontal="left" vertical="center" wrapText="1"/>
    </xf>
    <xf numFmtId="0" fontId="76" fillId="0" borderId="0" xfId="0" applyFont="1" applyBorder="1" applyAlignment="1">
      <alignment horizontal="left" vertical="center" wrapText="1" indent="1"/>
    </xf>
    <xf numFmtId="3" fontId="77" fillId="0" borderId="0" xfId="0" applyNumberFormat="1" applyFont="1" applyBorder="1" applyAlignment="1">
      <alignment horizontal="right" vertical="center" wrapText="1" indent="1"/>
    </xf>
    <xf numFmtId="0" fontId="77" fillId="0" borderId="0" xfId="0" applyFont="1" applyBorder="1" applyAlignment="1">
      <alignment horizontal="right" vertical="center" wrapText="1" indent="1"/>
    </xf>
    <xf numFmtId="3" fontId="76" fillId="0" borderId="0" xfId="0" applyNumberFormat="1" applyFont="1" applyBorder="1" applyAlignment="1">
      <alignment horizontal="right" vertical="center" wrapText="1" indent="1"/>
    </xf>
    <xf numFmtId="0" fontId="76" fillId="0" borderId="0" xfId="0" applyFont="1" applyBorder="1" applyAlignment="1">
      <alignment horizontal="right" vertical="center" wrapText="1" indent="1"/>
    </xf>
    <xf numFmtId="0" fontId="69" fillId="0" borderId="0" xfId="0" applyFont="1" applyBorder="1" applyAlignment="1">
      <alignment horizontal="right" vertical="center" wrapText="1" indent="1"/>
    </xf>
    <xf numFmtId="0" fontId="71" fillId="0" borderId="0" xfId="0" applyFont="1" applyAlignment="1">
      <alignment vertical="center"/>
    </xf>
    <xf numFmtId="0" fontId="66" fillId="0" borderId="0" xfId="0" applyFont="1" applyBorder="1" applyAlignment="1">
      <alignment/>
    </xf>
    <xf numFmtId="0" fontId="76" fillId="0" borderId="0" xfId="0" applyFont="1" applyBorder="1" applyAlignment="1">
      <alignment horizontal="justify" vertical="center" wrapText="1"/>
    </xf>
    <xf numFmtId="0" fontId="78" fillId="0" borderId="0" xfId="0" applyFont="1" applyBorder="1" applyAlignment="1">
      <alignment horizontal="justify" vertical="center" wrapText="1"/>
    </xf>
    <xf numFmtId="0" fontId="77" fillId="0" borderId="0" xfId="0" applyFont="1" applyBorder="1" applyAlignment="1">
      <alignment horizontal="right" vertical="center" wrapText="1"/>
    </xf>
    <xf numFmtId="0" fontId="76" fillId="0" borderId="0" xfId="0" applyFont="1" applyAlignment="1">
      <alignment horizontal="right" vertical="center" wrapText="1"/>
    </xf>
    <xf numFmtId="0" fontId="68" fillId="0" borderId="0" xfId="0" applyFont="1" applyBorder="1" applyAlignment="1">
      <alignment horizontal="right" vertical="center" wrapText="1"/>
    </xf>
    <xf numFmtId="0" fontId="66" fillId="0" borderId="0" xfId="0" applyFont="1" applyBorder="1" applyAlignment="1">
      <alignment horizontal="right" vertical="center" wrapText="1"/>
    </xf>
    <xf numFmtId="0" fontId="70" fillId="0" borderId="0" xfId="0" applyFont="1" applyBorder="1" applyAlignment="1">
      <alignment vertical="center" wrapText="1"/>
    </xf>
    <xf numFmtId="3" fontId="68" fillId="0" borderId="10" xfId="0" applyNumberFormat="1" applyFont="1" applyBorder="1" applyAlignment="1">
      <alignment horizontal="right" vertical="center" wrapText="1"/>
    </xf>
    <xf numFmtId="0" fontId="79" fillId="0" borderId="0" xfId="0" applyFont="1" applyBorder="1" applyAlignment="1">
      <alignment vertical="center"/>
    </xf>
    <xf numFmtId="0" fontId="80" fillId="0" borderId="11" xfId="0" applyFont="1" applyBorder="1" applyAlignment="1">
      <alignment horizontal="right" vertical="center" wrapText="1"/>
    </xf>
    <xf numFmtId="0" fontId="79" fillId="0" borderId="11" xfId="0" applyFont="1" applyBorder="1" applyAlignment="1">
      <alignment horizontal="right" vertical="center" wrapText="1"/>
    </xf>
    <xf numFmtId="0" fontId="66" fillId="0" borderId="0" xfId="0" applyFont="1" applyBorder="1" applyAlignment="1">
      <alignment vertical="center" wrapText="1"/>
    </xf>
    <xf numFmtId="3" fontId="69" fillId="0" borderId="0" xfId="0" applyNumberFormat="1" applyFont="1" applyBorder="1" applyAlignment="1">
      <alignment horizontal="right" vertical="center" wrapText="1"/>
    </xf>
    <xf numFmtId="3" fontId="70" fillId="0" borderId="0" xfId="0" applyNumberFormat="1" applyFont="1" applyBorder="1" applyAlignment="1">
      <alignment horizontal="right" vertical="center" wrapText="1"/>
    </xf>
    <xf numFmtId="10" fontId="69" fillId="0" borderId="0" xfId="0" applyNumberFormat="1" applyFont="1" applyBorder="1" applyAlignment="1">
      <alignment horizontal="right" vertical="center" wrapText="1"/>
    </xf>
    <xf numFmtId="10" fontId="70" fillId="0" borderId="0" xfId="0" applyNumberFormat="1" applyFont="1" applyBorder="1" applyAlignment="1">
      <alignment horizontal="right" vertical="center" wrapText="1"/>
    </xf>
    <xf numFmtId="0" fontId="81" fillId="0" borderId="0" xfId="0" applyFont="1" applyBorder="1" applyAlignment="1">
      <alignment horizontal="right" vertical="center" wrapText="1"/>
    </xf>
    <xf numFmtId="10" fontId="68" fillId="0" borderId="0" xfId="0" applyNumberFormat="1" applyFont="1" applyBorder="1" applyAlignment="1">
      <alignment horizontal="right" vertical="center" wrapText="1"/>
    </xf>
    <xf numFmtId="10" fontId="68" fillId="0" borderId="10" xfId="0" applyNumberFormat="1" applyFont="1" applyBorder="1" applyAlignment="1">
      <alignment horizontal="right" vertical="center" wrapText="1"/>
    </xf>
    <xf numFmtId="10" fontId="70" fillId="0" borderId="10" xfId="0" applyNumberFormat="1" applyFont="1" applyBorder="1" applyAlignment="1">
      <alignment horizontal="right" vertical="center" wrapText="1"/>
    </xf>
    <xf numFmtId="10" fontId="68" fillId="0" borderId="13" xfId="0" applyNumberFormat="1" applyFont="1" applyBorder="1" applyAlignment="1">
      <alignment horizontal="right" vertical="center" wrapText="1"/>
    </xf>
    <xf numFmtId="10" fontId="66" fillId="0" borderId="13" xfId="0" applyNumberFormat="1" applyFont="1" applyBorder="1" applyAlignment="1">
      <alignment horizontal="right" vertical="center" wrapText="1"/>
    </xf>
    <xf numFmtId="0" fontId="82" fillId="0" borderId="0" xfId="0" applyFont="1" applyAlignment="1">
      <alignment/>
    </xf>
    <xf numFmtId="3" fontId="68" fillId="0" borderId="0" xfId="0" applyNumberFormat="1" applyFont="1" applyBorder="1" applyAlignment="1">
      <alignment horizontal="right" vertical="center" wrapText="1"/>
    </xf>
    <xf numFmtId="3" fontId="68" fillId="0" borderId="11" xfId="0" applyNumberFormat="1" applyFont="1" applyBorder="1" applyAlignment="1">
      <alignment horizontal="right" vertical="center" wrapText="1"/>
    </xf>
    <xf numFmtId="2" fontId="70" fillId="0" borderId="0" xfId="0" applyNumberFormat="1" applyFont="1" applyFill="1" applyAlignment="1">
      <alignment horizontal="right" vertical="center" wrapText="1"/>
    </xf>
    <xf numFmtId="37" fontId="70" fillId="0" borderId="0" xfId="0" applyNumberFormat="1" applyFont="1" applyAlignment="1">
      <alignment horizontal="right" vertical="center" wrapText="1"/>
    </xf>
    <xf numFmtId="37" fontId="66" fillId="0" borderId="0" xfId="0" applyNumberFormat="1" applyFont="1" applyAlignment="1">
      <alignment/>
    </xf>
    <xf numFmtId="37" fontId="66" fillId="0" borderId="0" xfId="42" applyNumberFormat="1" applyFont="1" applyAlignment="1">
      <alignment/>
    </xf>
    <xf numFmtId="37" fontId="70" fillId="0" borderId="12" xfId="0" applyNumberFormat="1" applyFont="1" applyFill="1" applyBorder="1" applyAlignment="1">
      <alignment horizontal="right" vertical="center" wrapText="1"/>
    </xf>
    <xf numFmtId="37" fontId="70" fillId="0" borderId="12" xfId="0" applyNumberFormat="1" applyFont="1" applyBorder="1" applyAlignment="1">
      <alignment horizontal="right" vertical="center" wrapText="1"/>
    </xf>
    <xf numFmtId="37" fontId="66" fillId="0" borderId="0" xfId="0" applyNumberFormat="1" applyFont="1" applyAlignment="1">
      <alignment horizontal="right" vertical="center" wrapText="1"/>
    </xf>
    <xf numFmtId="37" fontId="66" fillId="0" borderId="0" xfId="0" applyNumberFormat="1" applyFont="1" applyBorder="1" applyAlignment="1">
      <alignment horizontal="right" vertical="center" wrapText="1"/>
    </xf>
    <xf numFmtId="37" fontId="66" fillId="0" borderId="10" xfId="0" applyNumberFormat="1" applyFont="1" applyBorder="1" applyAlignment="1">
      <alignment horizontal="right" vertical="center" wrapText="1"/>
    </xf>
    <xf numFmtId="183" fontId="69" fillId="0" borderId="0" xfId="42" applyFont="1" applyFill="1" applyAlignment="1">
      <alignment horizontal="right" vertical="center" wrapText="1"/>
    </xf>
    <xf numFmtId="37" fontId="68" fillId="0" borderId="0" xfId="0" applyNumberFormat="1" applyFont="1" applyAlignment="1">
      <alignment horizontal="right" vertical="center" wrapText="1"/>
    </xf>
    <xf numFmtId="37" fontId="68" fillId="0" borderId="11" xfId="0" applyNumberFormat="1" applyFont="1" applyBorder="1" applyAlignment="1">
      <alignment horizontal="right" vertical="center" wrapText="1"/>
    </xf>
    <xf numFmtId="37" fontId="66" fillId="0" borderId="11" xfId="0" applyNumberFormat="1" applyFont="1" applyBorder="1" applyAlignment="1">
      <alignment horizontal="right" vertical="center" wrapText="1"/>
    </xf>
    <xf numFmtId="38" fontId="66" fillId="0" borderId="0" xfId="0" applyNumberFormat="1" applyFont="1" applyAlignment="1">
      <alignment horizontal="right" vertical="center" wrapText="1"/>
    </xf>
    <xf numFmtId="0" fontId="7" fillId="0" borderId="0" xfId="0" applyFont="1" applyFill="1" applyBorder="1" applyAlignment="1">
      <alignment horizontal="right" vertical="center" wrapText="1"/>
    </xf>
    <xf numFmtId="3" fontId="66" fillId="0" borderId="0" xfId="0" applyNumberFormat="1" applyFont="1" applyFill="1" applyBorder="1" applyAlignment="1">
      <alignment horizontal="right" vertical="center" wrapText="1" indent="1"/>
    </xf>
    <xf numFmtId="10" fontId="66" fillId="0" borderId="0" xfId="0" applyNumberFormat="1" applyFont="1" applyFill="1" applyBorder="1" applyAlignment="1">
      <alignment horizontal="right" vertical="center" wrapText="1" indent="1"/>
    </xf>
    <xf numFmtId="38" fontId="69" fillId="0" borderId="0" xfId="0" applyNumberFormat="1" applyFont="1" applyAlignment="1">
      <alignment horizontal="right" vertical="center" wrapText="1"/>
    </xf>
    <xf numFmtId="38" fontId="70" fillId="0" borderId="0" xfId="0" applyNumberFormat="1" applyFont="1" applyAlignment="1">
      <alignment horizontal="right" vertical="center" wrapText="1"/>
    </xf>
    <xf numFmtId="38" fontId="70" fillId="0" borderId="10" xfId="0" applyNumberFormat="1" applyFont="1" applyBorder="1" applyAlignment="1">
      <alignment horizontal="right" vertical="center" wrapText="1"/>
    </xf>
    <xf numFmtId="38" fontId="69" fillId="0" borderId="10" xfId="0" applyNumberFormat="1" applyFont="1" applyBorder="1" applyAlignment="1">
      <alignment horizontal="right" vertical="center" wrapText="1"/>
    </xf>
    <xf numFmtId="37" fontId="69" fillId="0" borderId="0" xfId="0" applyNumberFormat="1" applyFont="1" applyAlignment="1">
      <alignment horizontal="right" vertical="center" wrapText="1"/>
    </xf>
    <xf numFmtId="38" fontId="68" fillId="0" borderId="0" xfId="0" applyNumberFormat="1" applyFont="1" applyAlignment="1">
      <alignment horizontal="right" vertical="center" wrapText="1"/>
    </xf>
    <xf numFmtId="38" fontId="68" fillId="0" borderId="10" xfId="0" applyNumberFormat="1" applyFont="1" applyBorder="1" applyAlignment="1">
      <alignment horizontal="right" vertical="center" wrapText="1"/>
    </xf>
    <xf numFmtId="183" fontId="69" fillId="0" borderId="10" xfId="42" applyFont="1" applyFill="1" applyBorder="1" applyAlignment="1">
      <alignment horizontal="right" vertical="center" wrapText="1"/>
    </xf>
    <xf numFmtId="37" fontId="69" fillId="0" borderId="0" xfId="0" applyNumberFormat="1" applyFont="1" applyFill="1" applyAlignment="1">
      <alignment horizontal="right" vertical="center" wrapText="1"/>
    </xf>
    <xf numFmtId="37" fontId="69" fillId="0" borderId="10" xfId="0" applyNumberFormat="1" applyFont="1" applyFill="1" applyBorder="1" applyAlignment="1">
      <alignment horizontal="right" vertical="center" wrapText="1"/>
    </xf>
    <xf numFmtId="37" fontId="69" fillId="0" borderId="11" xfId="0" applyNumberFormat="1" applyFont="1" applyFill="1" applyBorder="1" applyAlignment="1">
      <alignment horizontal="right" vertical="center" wrapText="1"/>
    </xf>
    <xf numFmtId="37" fontId="69" fillId="0" borderId="12" xfId="0" applyNumberFormat="1" applyFont="1" applyFill="1" applyBorder="1" applyAlignment="1">
      <alignment horizontal="right" vertical="center" wrapText="1"/>
    </xf>
    <xf numFmtId="37" fontId="69" fillId="0" borderId="14" xfId="0" applyNumberFormat="1" applyFont="1" applyFill="1" applyBorder="1" applyAlignment="1">
      <alignment horizontal="right" vertical="center" wrapText="1"/>
    </xf>
    <xf numFmtId="37" fontId="69" fillId="0" borderId="12" xfId="0" applyNumberFormat="1" applyFont="1" applyBorder="1" applyAlignment="1">
      <alignment horizontal="right" vertical="center" wrapText="1"/>
    </xf>
    <xf numFmtId="0" fontId="7" fillId="0" borderId="0" xfId="0" applyFont="1" applyFill="1" applyAlignment="1">
      <alignment/>
    </xf>
    <xf numFmtId="0" fontId="66" fillId="0" borderId="0" xfId="0" applyFont="1" applyAlignment="1">
      <alignment horizontal="left" vertical="center" wrapText="1"/>
    </xf>
    <xf numFmtId="0" fontId="69" fillId="0" borderId="0" xfId="0" applyFont="1" applyAlignment="1">
      <alignment horizontal="right" vertical="center" wrapText="1"/>
    </xf>
    <xf numFmtId="0" fontId="66" fillId="0" borderId="0" xfId="0" applyFont="1" applyAlignment="1" quotePrefix="1">
      <alignment horizontal="left" vertical="center" wrapText="1"/>
    </xf>
    <xf numFmtId="0" fontId="69" fillId="0" borderId="0" xfId="0" applyFont="1" applyAlignment="1">
      <alignment horizontal="right" vertical="center" wrapText="1"/>
    </xf>
    <xf numFmtId="0" fontId="69" fillId="0" borderId="10" xfId="0" applyFont="1" applyBorder="1" applyAlignment="1">
      <alignment horizontal="right" vertical="center" wrapText="1"/>
    </xf>
    <xf numFmtId="0" fontId="70" fillId="0" borderId="0" xfId="0" applyFont="1" applyAlignment="1">
      <alignment horizontal="right" vertical="center" wrapText="1"/>
    </xf>
    <xf numFmtId="0" fontId="66" fillId="0" borderId="0" xfId="0" applyFont="1" applyAlignment="1">
      <alignment horizontal="right" vertical="center" wrapText="1"/>
    </xf>
    <xf numFmtId="184" fontId="69" fillId="0" borderId="11" xfId="0" applyNumberFormat="1" applyFont="1" applyFill="1" applyBorder="1" applyAlignment="1">
      <alignment horizontal="right" vertical="center" wrapText="1"/>
    </xf>
    <xf numFmtId="183" fontId="70" fillId="0" borderId="0" xfId="42" applyFont="1" applyFill="1" applyAlignment="1">
      <alignment horizontal="right" vertical="center" wrapText="1"/>
    </xf>
    <xf numFmtId="183" fontId="70" fillId="0" borderId="10" xfId="42" applyFont="1" applyFill="1" applyBorder="1" applyAlignment="1">
      <alignment horizontal="right" vertical="center" wrapText="1"/>
    </xf>
    <xf numFmtId="186" fontId="69" fillId="0" borderId="0" xfId="0" applyNumberFormat="1" applyFont="1" applyFill="1" applyBorder="1" applyAlignment="1">
      <alignment horizontal="right" vertical="center" wrapText="1"/>
    </xf>
    <xf numFmtId="0" fontId="66" fillId="0" borderId="0" xfId="0" applyFont="1" applyAlignment="1">
      <alignment horizontal="left" vertical="center" wrapText="1" indent="2"/>
    </xf>
    <xf numFmtId="0" fontId="69" fillId="0" borderId="0" xfId="0" applyFont="1" applyAlignment="1">
      <alignment horizontal="left" vertical="top" wrapText="1"/>
    </xf>
    <xf numFmtId="0" fontId="66" fillId="0" borderId="0" xfId="0" applyFont="1" applyAlignment="1">
      <alignment horizontal="justify" vertical="center" wrapText="1"/>
    </xf>
    <xf numFmtId="0" fontId="66" fillId="0" borderId="10" xfId="0" applyFont="1" applyBorder="1" applyAlignment="1">
      <alignment horizontal="right" vertical="center" wrapText="1"/>
    </xf>
    <xf numFmtId="0" fontId="68" fillId="0" borderId="10" xfId="0" applyFont="1" applyFill="1" applyBorder="1" applyAlignment="1">
      <alignment horizontal="right" vertical="center" wrapText="1"/>
    </xf>
    <xf numFmtId="0" fontId="66" fillId="0" borderId="10" xfId="0" applyFont="1" applyFill="1" applyBorder="1" applyAlignment="1">
      <alignment horizontal="right" vertical="center" wrapText="1"/>
    </xf>
    <xf numFmtId="37" fontId="68" fillId="0" borderId="15" xfId="0" applyNumberFormat="1" applyFont="1" applyBorder="1" applyAlignment="1">
      <alignment vertical="center" wrapText="1"/>
    </xf>
    <xf numFmtId="37" fontId="66" fillId="0" borderId="15" xfId="0" applyNumberFormat="1" applyFont="1" applyBorder="1" applyAlignment="1">
      <alignment vertical="center" wrapText="1"/>
    </xf>
    <xf numFmtId="37" fontId="68" fillId="0" borderId="0" xfId="0" applyNumberFormat="1" applyFont="1" applyBorder="1" applyAlignment="1">
      <alignment horizontal="right" vertical="center" wrapText="1"/>
    </xf>
    <xf numFmtId="37" fontId="68" fillId="0" borderId="10" xfId="0" applyNumberFormat="1" applyFont="1" applyBorder="1" applyAlignment="1">
      <alignment horizontal="right" vertical="center" wrapText="1"/>
    </xf>
    <xf numFmtId="0" fontId="66" fillId="0" borderId="0" xfId="0" applyFont="1" applyAlignment="1">
      <alignment horizontal="right" vertical="center"/>
    </xf>
    <xf numFmtId="3" fontId="66" fillId="0" borderId="0" xfId="0" applyNumberFormat="1" applyFont="1" applyBorder="1" applyAlignment="1">
      <alignment horizontal="right" vertical="center" wrapText="1"/>
    </xf>
    <xf numFmtId="38" fontId="66" fillId="0" borderId="10" xfId="0" applyNumberFormat="1" applyFont="1" applyBorder="1" applyAlignment="1">
      <alignment horizontal="right" vertical="center" wrapText="1"/>
    </xf>
    <xf numFmtId="3" fontId="66" fillId="0" borderId="11" xfId="0" applyNumberFormat="1" applyFont="1" applyBorder="1" applyAlignment="1">
      <alignment horizontal="right" vertical="center" wrapText="1"/>
    </xf>
    <xf numFmtId="10" fontId="66" fillId="0" borderId="0" xfId="0" applyNumberFormat="1" applyFont="1" applyBorder="1" applyAlignment="1">
      <alignment horizontal="right" vertical="center" wrapText="1"/>
    </xf>
    <xf numFmtId="10" fontId="66" fillId="0" borderId="10" xfId="0" applyNumberFormat="1" applyFont="1" applyBorder="1" applyAlignment="1">
      <alignment horizontal="right" vertical="center" wrapText="1"/>
    </xf>
    <xf numFmtId="0" fontId="69" fillId="0" borderId="0" xfId="0" applyFont="1" applyAlignment="1">
      <alignment horizontal="right" vertical="center" wrapText="1"/>
    </xf>
    <xf numFmtId="0" fontId="66" fillId="0" borderId="0" xfId="0" applyFont="1" applyAlignment="1">
      <alignment horizontal="justify" vertical="center" wrapText="1"/>
    </xf>
    <xf numFmtId="0" fontId="70" fillId="0" borderId="0" xfId="0" applyFont="1" applyAlignment="1">
      <alignment horizontal="right" vertical="center" wrapText="1"/>
    </xf>
    <xf numFmtId="0" fontId="70" fillId="0" borderId="0" xfId="0" applyFont="1" applyAlignment="1">
      <alignment vertical="center" wrapText="1"/>
    </xf>
    <xf numFmtId="0" fontId="66" fillId="0" borderId="0" xfId="0" applyFont="1" applyAlignment="1">
      <alignment horizontal="right" vertical="center" wrapText="1"/>
    </xf>
    <xf numFmtId="0" fontId="66" fillId="0" borderId="10" xfId="0" applyFont="1" applyBorder="1" applyAlignment="1">
      <alignment horizontal="right" vertical="center" wrapText="1"/>
    </xf>
    <xf numFmtId="0" fontId="66" fillId="0" borderId="0" xfId="0" applyFont="1" applyFill="1" applyAlignment="1">
      <alignment horizontal="right" vertical="center" wrapText="1"/>
    </xf>
    <xf numFmtId="186" fontId="70" fillId="0" borderId="0" xfId="0" applyNumberFormat="1" applyFont="1" applyFill="1" applyBorder="1" applyAlignment="1">
      <alignment horizontal="right" vertical="center" wrapText="1"/>
    </xf>
    <xf numFmtId="0" fontId="11" fillId="0" borderId="0" xfId="0" applyFont="1" applyAlignment="1">
      <alignment/>
    </xf>
    <xf numFmtId="37" fontId="70" fillId="0" borderId="0" xfId="0" applyNumberFormat="1" applyFont="1" applyFill="1" applyAlignment="1">
      <alignment horizontal="right" vertical="center" wrapText="1"/>
    </xf>
    <xf numFmtId="37" fontId="70" fillId="0" borderId="10" xfId="0" applyNumberFormat="1" applyFont="1" applyFill="1" applyBorder="1" applyAlignment="1">
      <alignment horizontal="right" vertical="center" wrapText="1"/>
    </xf>
    <xf numFmtId="0" fontId="70" fillId="0" borderId="11" xfId="0" applyFont="1" applyFill="1" applyBorder="1" applyAlignment="1">
      <alignment horizontal="right" vertical="center" wrapText="1"/>
    </xf>
    <xf numFmtId="37" fontId="70" fillId="0" borderId="11" xfId="0" applyNumberFormat="1" applyFont="1" applyFill="1" applyBorder="1" applyAlignment="1">
      <alignment horizontal="right" vertical="center" wrapText="1"/>
    </xf>
    <xf numFmtId="37" fontId="70" fillId="0" borderId="14" xfId="0" applyNumberFormat="1" applyFont="1" applyFill="1" applyBorder="1" applyAlignment="1">
      <alignment horizontal="right" vertical="center" wrapText="1"/>
    </xf>
    <xf numFmtId="0" fontId="70" fillId="0" borderId="10" xfId="0" applyFont="1" applyBorder="1" applyAlignment="1">
      <alignment horizontal="right" vertical="center" wrapText="1"/>
    </xf>
    <xf numFmtId="0" fontId="66" fillId="0" borderId="0" xfId="0" applyFont="1" applyBorder="1" applyAlignment="1">
      <alignment vertical="center" wrapText="1"/>
    </xf>
    <xf numFmtId="0" fontId="68" fillId="0" borderId="10" xfId="0" applyFont="1" applyBorder="1" applyAlignment="1">
      <alignment horizontal="right" vertical="center" wrapText="1"/>
    </xf>
    <xf numFmtId="0" fontId="66" fillId="0" borderId="0" xfId="0" applyFont="1" applyAlignment="1">
      <alignment horizontal="right" vertical="center" wrapText="1"/>
    </xf>
    <xf numFmtId="0" fontId="66" fillId="0" borderId="10" xfId="0" applyFont="1" applyBorder="1" applyAlignment="1">
      <alignment horizontal="right" vertical="center" wrapText="1"/>
    </xf>
    <xf numFmtId="0" fontId="68" fillId="0" borderId="0" xfId="0" applyFont="1" applyAlignment="1">
      <alignment horizontal="right" vertical="center" wrapText="1"/>
    </xf>
    <xf numFmtId="0" fontId="68" fillId="0" borderId="10" xfId="0" applyFont="1" applyBorder="1" applyAlignment="1">
      <alignment horizontal="right" vertical="center" wrapText="1"/>
    </xf>
    <xf numFmtId="0" fontId="68" fillId="0" borderId="0" xfId="0" applyFont="1" applyFill="1" applyAlignment="1">
      <alignment horizontal="right" vertical="center" wrapText="1"/>
    </xf>
    <xf numFmtId="0" fontId="66" fillId="0" borderId="0" xfId="0" applyFont="1" applyFill="1" applyAlignment="1">
      <alignment horizontal="right" vertical="center" wrapText="1"/>
    </xf>
    <xf numFmtId="193" fontId="69" fillId="0" borderId="12" xfId="0" applyNumberFormat="1" applyFont="1" applyFill="1" applyBorder="1" applyAlignment="1">
      <alignment horizontal="right" vertical="center" wrapText="1"/>
    </xf>
    <xf numFmtId="193" fontId="70" fillId="0" borderId="12" xfId="0" applyNumberFormat="1" applyFont="1" applyFill="1" applyBorder="1" applyAlignment="1">
      <alignment horizontal="right" vertical="center" wrapText="1"/>
    </xf>
    <xf numFmtId="3" fontId="68" fillId="0" borderId="0" xfId="0" applyNumberFormat="1" applyFont="1" applyAlignment="1">
      <alignment horizontal="right" vertical="center" wrapText="1"/>
    </xf>
    <xf numFmtId="0" fontId="68" fillId="0" borderId="11" xfId="0" applyFont="1" applyBorder="1" applyAlignment="1">
      <alignment horizontal="right" vertical="center" wrapText="1"/>
    </xf>
    <xf numFmtId="3" fontId="68" fillId="0" borderId="12" xfId="0" applyNumberFormat="1" applyFont="1" applyBorder="1" applyAlignment="1">
      <alignment horizontal="right" vertical="center" wrapText="1"/>
    </xf>
    <xf numFmtId="0" fontId="83" fillId="0" borderId="0" xfId="0" applyFont="1" applyAlignment="1">
      <alignment horizontal="right" vertical="center" wrapText="1"/>
    </xf>
    <xf numFmtId="0" fontId="11" fillId="0" borderId="0" xfId="0" applyFont="1" applyFill="1" applyAlignment="1">
      <alignment vertical="center" wrapText="1"/>
    </xf>
    <xf numFmtId="0" fontId="7" fillId="0" borderId="0" xfId="0" applyFont="1" applyFill="1" applyBorder="1" applyAlignment="1">
      <alignment horizontal="left" vertical="center" wrapText="1"/>
    </xf>
    <xf numFmtId="3" fontId="68" fillId="0" borderId="13" xfId="0" applyNumberFormat="1" applyFont="1" applyBorder="1" applyAlignment="1">
      <alignment horizontal="right" vertical="center" wrapText="1"/>
    </xf>
    <xf numFmtId="3" fontId="66" fillId="0" borderId="13" xfId="0" applyNumberFormat="1" applyFont="1" applyBorder="1" applyAlignment="1">
      <alignment horizontal="right" vertical="center" wrapText="1"/>
    </xf>
    <xf numFmtId="0" fontId="75" fillId="0" borderId="0" xfId="0" applyFont="1" applyFill="1" applyAlignment="1">
      <alignment horizontal="left" vertical="top" wrapText="1"/>
    </xf>
    <xf numFmtId="0" fontId="65" fillId="0" borderId="0" xfId="0" applyFont="1" applyAlignment="1">
      <alignment horizontal="center"/>
    </xf>
    <xf numFmtId="0" fontId="9" fillId="0" borderId="0" xfId="0" applyFont="1" applyFill="1" applyAlignment="1">
      <alignment vertical="top" wrapText="1"/>
    </xf>
    <xf numFmtId="0" fontId="69" fillId="0" borderId="0" xfId="0" applyFont="1" applyAlignment="1">
      <alignment horizontal="right" vertical="center" wrapText="1"/>
    </xf>
    <xf numFmtId="0" fontId="69" fillId="0" borderId="10" xfId="0" applyFont="1" applyBorder="1" applyAlignment="1">
      <alignment horizontal="right" vertical="center" wrapText="1"/>
    </xf>
    <xf numFmtId="0" fontId="69" fillId="0" borderId="0" xfId="0" applyFont="1" applyAlignment="1">
      <alignment horizontal="left" wrapText="1"/>
    </xf>
    <xf numFmtId="0" fontId="69" fillId="0" borderId="0" xfId="0" applyFont="1" applyFill="1" applyAlignment="1">
      <alignment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Border="1" applyAlignment="1">
      <alignment vertical="center" wrapText="1"/>
    </xf>
    <xf numFmtId="0" fontId="11" fillId="0" borderId="0" xfId="0" applyFont="1" applyFill="1" applyBorder="1" applyAlignment="1">
      <alignment horizontal="right" vertical="center" wrapText="1"/>
    </xf>
    <xf numFmtId="0" fontId="11" fillId="0" borderId="10"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10" xfId="0" applyFont="1" applyFill="1" applyBorder="1" applyAlignment="1">
      <alignment horizontal="right" vertical="center" wrapText="1"/>
    </xf>
    <xf numFmtId="0" fontId="66" fillId="0" borderId="0" xfId="0" applyFont="1" applyAlignment="1">
      <alignment horizontal="justify" vertical="center" wrapText="1"/>
    </xf>
    <xf numFmtId="0" fontId="70" fillId="0" borderId="0" xfId="0" applyFont="1" applyAlignment="1">
      <alignment horizontal="right" vertical="center" wrapText="1"/>
    </xf>
    <xf numFmtId="0" fontId="70" fillId="0" borderId="10" xfId="0" applyFont="1" applyBorder="1" applyAlignment="1">
      <alignment horizontal="right" vertical="center" wrapText="1"/>
    </xf>
    <xf numFmtId="0" fontId="70" fillId="0" borderId="0" xfId="0" applyFont="1" applyAlignment="1">
      <alignment vertical="center" wrapText="1"/>
    </xf>
    <xf numFmtId="0" fontId="66" fillId="0" borderId="0" xfId="0" applyFont="1" applyAlignment="1">
      <alignment horizontal="right" vertical="center" wrapText="1"/>
    </xf>
    <xf numFmtId="0" fontId="66" fillId="0" borderId="10" xfId="0" applyFont="1" applyBorder="1" applyAlignment="1">
      <alignment horizontal="right" vertical="center" wrapText="1"/>
    </xf>
    <xf numFmtId="0" fontId="68" fillId="0" borderId="0" xfId="0" applyFont="1" applyAlignment="1">
      <alignment horizontal="right" vertical="center" wrapText="1"/>
    </xf>
    <xf numFmtId="0" fontId="68" fillId="0" borderId="10" xfId="0" applyFont="1" applyBorder="1" applyAlignment="1">
      <alignment horizontal="right" vertical="center" wrapText="1"/>
    </xf>
    <xf numFmtId="0" fontId="68" fillId="0" borderId="0" xfId="0" applyFont="1" applyFill="1" applyAlignment="1">
      <alignment horizontal="right" vertical="center" wrapText="1"/>
    </xf>
    <xf numFmtId="0" fontId="68" fillId="0" borderId="10" xfId="0" applyFont="1" applyFill="1" applyBorder="1" applyAlignment="1">
      <alignment horizontal="right" vertical="center" wrapText="1"/>
    </xf>
    <xf numFmtId="0" fontId="66" fillId="0" borderId="0" xfId="0" applyFont="1" applyFill="1" applyAlignment="1">
      <alignment horizontal="right" vertical="center" wrapText="1"/>
    </xf>
    <xf numFmtId="0" fontId="66" fillId="0" borderId="10" xfId="0" applyFont="1" applyFill="1" applyBorder="1" applyAlignment="1">
      <alignment horizontal="right" vertical="center" wrapText="1"/>
    </xf>
    <xf numFmtId="0" fontId="66" fillId="0" borderId="0" xfId="0" applyFont="1" applyBorder="1" applyAlignment="1">
      <alignment vertical="center" wrapText="1"/>
    </xf>
    <xf numFmtId="0" fontId="82" fillId="0" borderId="0" xfId="0" applyFont="1" applyAlignment="1">
      <alignment horizontal="left" vertical="center" wrapText="1"/>
    </xf>
    <xf numFmtId="0" fontId="82" fillId="0" borderId="0" xfId="0" applyFont="1" applyAlignment="1">
      <alignment horizontal="left" wrapText="1"/>
    </xf>
    <xf numFmtId="0" fontId="66" fillId="0" borderId="0" xfId="0" applyFont="1" applyBorder="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4:K22"/>
  <sheetViews>
    <sheetView tabSelected="1" zoomScale="70" zoomScaleNormal="70" zoomScalePageLayoutView="0" workbookViewId="0" topLeftCell="A1">
      <selection activeCell="A1" sqref="A1"/>
    </sheetView>
  </sheetViews>
  <sheetFormatPr defaultColWidth="9.140625" defaultRowHeight="15"/>
  <sheetData>
    <row r="4" spans="2:11" s="1" customFormat="1" ht="24">
      <c r="B4" s="227" t="s">
        <v>0</v>
      </c>
      <c r="C4" s="227"/>
      <c r="D4" s="227"/>
      <c r="E4" s="227"/>
      <c r="F4" s="227"/>
      <c r="G4" s="227"/>
      <c r="H4" s="227"/>
      <c r="I4" s="227"/>
      <c r="J4" s="227"/>
      <c r="K4" s="227"/>
    </row>
    <row r="5" s="1" customFormat="1" ht="24"/>
    <row r="6" spans="2:11" s="1" customFormat="1" ht="24">
      <c r="B6" s="227" t="s">
        <v>1</v>
      </c>
      <c r="C6" s="227"/>
      <c r="D6" s="227"/>
      <c r="E6" s="227"/>
      <c r="F6" s="227"/>
      <c r="G6" s="227"/>
      <c r="H6" s="227"/>
      <c r="I6" s="227"/>
      <c r="J6" s="227"/>
      <c r="K6" s="227"/>
    </row>
    <row r="7" s="1" customFormat="1" ht="24"/>
    <row r="8" spans="2:11" s="1" customFormat="1" ht="24">
      <c r="B8" s="227" t="s">
        <v>237</v>
      </c>
      <c r="C8" s="227"/>
      <c r="D8" s="227"/>
      <c r="E8" s="227"/>
      <c r="F8" s="227"/>
      <c r="G8" s="227"/>
      <c r="H8" s="227"/>
      <c r="I8" s="227"/>
      <c r="J8" s="227"/>
      <c r="K8" s="227"/>
    </row>
    <row r="9" s="1" customFormat="1" ht="24"/>
    <row r="10" spans="2:11" ht="25.5" customHeight="1">
      <c r="B10" s="52" t="s">
        <v>118</v>
      </c>
      <c r="C10" s="52"/>
      <c r="D10" s="52"/>
      <c r="E10" s="52"/>
      <c r="F10" s="52"/>
      <c r="G10" s="52"/>
      <c r="H10" s="52"/>
      <c r="I10" s="52"/>
      <c r="J10" s="52"/>
      <c r="K10" s="52"/>
    </row>
    <row r="11" spans="2:8" ht="25.5" customHeight="1">
      <c r="B11" s="83" t="s">
        <v>191</v>
      </c>
      <c r="C11" s="84"/>
      <c r="D11" s="85"/>
      <c r="E11" s="85"/>
      <c r="F11" s="85"/>
      <c r="G11" s="85"/>
      <c r="H11" s="85"/>
    </row>
    <row r="12" spans="2:8" ht="25.5" customHeight="1">
      <c r="B12" s="83" t="s">
        <v>192</v>
      </c>
      <c r="C12" s="84"/>
      <c r="D12" s="85"/>
      <c r="E12" s="85"/>
      <c r="F12" s="85"/>
      <c r="G12" s="85"/>
      <c r="H12" s="85"/>
    </row>
    <row r="13" spans="2:3" ht="25.5" customHeight="1">
      <c r="B13" s="52" t="s">
        <v>119</v>
      </c>
      <c r="C13" s="53"/>
    </row>
    <row r="14" spans="2:3" ht="25.5" customHeight="1">
      <c r="B14" s="52" t="s">
        <v>120</v>
      </c>
      <c r="C14" s="53"/>
    </row>
    <row r="15" spans="2:3" ht="25.5" customHeight="1">
      <c r="B15" s="52" t="s">
        <v>121</v>
      </c>
      <c r="C15" s="53"/>
    </row>
    <row r="16" spans="2:3" ht="25.5" customHeight="1">
      <c r="B16" s="52" t="s">
        <v>122</v>
      </c>
      <c r="C16" s="53"/>
    </row>
    <row r="17" spans="2:3" ht="25.5" customHeight="1">
      <c r="B17" s="52" t="s">
        <v>123</v>
      </c>
      <c r="C17" s="53"/>
    </row>
    <row r="18" spans="2:3" ht="25.5" customHeight="1">
      <c r="B18" s="52" t="s">
        <v>124</v>
      </c>
      <c r="C18" s="53"/>
    </row>
    <row r="19" spans="2:3" ht="25.5" customHeight="1">
      <c r="B19" s="52" t="s">
        <v>125</v>
      </c>
      <c r="C19" s="53"/>
    </row>
    <row r="20" spans="2:3" ht="25.5" customHeight="1">
      <c r="B20" s="52" t="s">
        <v>117</v>
      </c>
      <c r="C20" s="53"/>
    </row>
    <row r="22" spans="2:11" ht="95.25" customHeight="1">
      <c r="B22" s="226" t="s">
        <v>236</v>
      </c>
      <c r="C22" s="226"/>
      <c r="D22" s="226"/>
      <c r="E22" s="226"/>
      <c r="F22" s="226"/>
      <c r="G22" s="226"/>
      <c r="H22" s="226"/>
      <c r="I22" s="226"/>
      <c r="J22" s="226"/>
      <c r="K22" s="226"/>
    </row>
  </sheetData>
  <sheetProtection/>
  <mergeCells count="4">
    <mergeCell ref="B22:K22"/>
    <mergeCell ref="B4:K4"/>
    <mergeCell ref="B6:K6"/>
    <mergeCell ref="B8:K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C35"/>
  <sheetViews>
    <sheetView zoomScale="70" zoomScaleNormal="70" zoomScalePageLayoutView="0" workbookViewId="0" topLeftCell="A1">
      <selection activeCell="A1" sqref="A1"/>
    </sheetView>
  </sheetViews>
  <sheetFormatPr defaultColWidth="9.140625" defaultRowHeight="21" customHeight="1"/>
  <cols>
    <col min="1" max="1" width="62.140625" style="2" customWidth="1"/>
    <col min="2" max="3" width="21.7109375" style="2" customWidth="1"/>
    <col min="4" max="5" width="9.140625" style="2" customWidth="1"/>
    <col min="6" max="6" width="41.421875" style="2" customWidth="1"/>
    <col min="7" max="16384" width="9.140625" style="2" customWidth="1"/>
  </cols>
  <sheetData>
    <row r="2" ht="21" customHeight="1">
      <c r="A2" s="19" t="s">
        <v>111</v>
      </c>
    </row>
    <row r="3" ht="21" customHeight="1">
      <c r="A3" s="19"/>
    </row>
    <row r="4" spans="2:3" ht="21" customHeight="1">
      <c r="B4" s="60"/>
      <c r="C4" s="199"/>
    </row>
    <row r="5" spans="1:3" s="3" customFormat="1" ht="21" customHeight="1">
      <c r="A5" s="12"/>
      <c r="B5" s="250">
        <v>2020</v>
      </c>
      <c r="C5" s="252">
        <v>2019</v>
      </c>
    </row>
    <row r="6" spans="1:3" ht="21" customHeight="1" thickBot="1">
      <c r="A6" s="20" t="s">
        <v>231</v>
      </c>
      <c r="B6" s="251"/>
      <c r="C6" s="253"/>
    </row>
    <row r="7" spans="1:3" ht="21" customHeight="1">
      <c r="A7" s="12"/>
      <c r="B7" s="50" t="s">
        <v>2</v>
      </c>
      <c r="C7" s="199" t="s">
        <v>2</v>
      </c>
    </row>
    <row r="8" spans="1:2" ht="21" customHeight="1">
      <c r="A8" s="20" t="s">
        <v>89</v>
      </c>
      <c r="B8" s="7"/>
    </row>
    <row r="9" spans="1:2" ht="21" customHeight="1">
      <c r="A9" s="20"/>
      <c r="B9" s="7"/>
    </row>
    <row r="10" spans="1:2" ht="21" customHeight="1">
      <c r="A10" s="20" t="s">
        <v>90</v>
      </c>
      <c r="B10" s="7"/>
    </row>
    <row r="11" spans="1:3" ht="21" customHeight="1">
      <c r="A11" s="11" t="s">
        <v>91</v>
      </c>
      <c r="B11" s="18">
        <v>132966</v>
      </c>
      <c r="C11" s="5">
        <v>137663</v>
      </c>
    </row>
    <row r="12" spans="1:3" ht="21" customHeight="1">
      <c r="A12" s="11" t="s">
        <v>92</v>
      </c>
      <c r="B12" s="18">
        <v>64768</v>
      </c>
      <c r="C12" s="5">
        <v>49073</v>
      </c>
    </row>
    <row r="13" spans="1:3" ht="21" customHeight="1">
      <c r="A13" s="11" t="s">
        <v>93</v>
      </c>
      <c r="B13" s="18">
        <v>24110</v>
      </c>
      <c r="C13" s="5">
        <v>28353</v>
      </c>
    </row>
    <row r="14" spans="1:3" ht="21" customHeight="1">
      <c r="A14" s="11" t="s">
        <v>94</v>
      </c>
      <c r="B14" s="18">
        <v>1656</v>
      </c>
      <c r="C14" s="5">
        <v>815</v>
      </c>
    </row>
    <row r="15" spans="1:3" ht="21" customHeight="1">
      <c r="A15" s="11" t="s">
        <v>95</v>
      </c>
      <c r="B15" s="18">
        <v>30523</v>
      </c>
      <c r="C15" s="5">
        <v>39880</v>
      </c>
    </row>
    <row r="16" spans="1:3" ht="21" customHeight="1">
      <c r="A16" s="11" t="s">
        <v>96</v>
      </c>
      <c r="B16" s="18">
        <v>53629</v>
      </c>
      <c r="C16" s="5">
        <v>42719</v>
      </c>
    </row>
    <row r="17" spans="1:3" ht="21" customHeight="1">
      <c r="A17" s="11" t="s">
        <v>97</v>
      </c>
      <c r="B17" s="18">
        <v>74633</v>
      </c>
      <c r="C17" s="5">
        <v>66511</v>
      </c>
    </row>
    <row r="18" spans="1:3" ht="21" customHeight="1">
      <c r="A18" s="11" t="s">
        <v>98</v>
      </c>
      <c r="B18" s="18">
        <v>198</v>
      </c>
      <c r="C18" s="5">
        <v>2161</v>
      </c>
    </row>
    <row r="19" spans="1:3" ht="21" customHeight="1">
      <c r="A19" s="11" t="s">
        <v>99</v>
      </c>
      <c r="B19" s="18">
        <v>25579</v>
      </c>
      <c r="C19" s="5">
        <v>22464</v>
      </c>
    </row>
    <row r="20" spans="1:3" ht="21" customHeight="1">
      <c r="A20" s="11" t="s">
        <v>100</v>
      </c>
      <c r="B20" s="18">
        <v>131571</v>
      </c>
      <c r="C20" s="5">
        <v>125909</v>
      </c>
    </row>
    <row r="21" spans="1:3" ht="21" customHeight="1">
      <c r="A21" s="20"/>
      <c r="B21" s="9"/>
      <c r="C21" s="197"/>
    </row>
    <row r="22" spans="1:3" ht="21" customHeight="1">
      <c r="A22" s="20" t="s">
        <v>101</v>
      </c>
      <c r="B22" s="9"/>
      <c r="C22" s="197"/>
    </row>
    <row r="23" spans="1:3" ht="54" customHeight="1">
      <c r="A23" s="59" t="s">
        <v>102</v>
      </c>
      <c r="B23" s="18">
        <v>27809</v>
      </c>
      <c r="C23" s="5">
        <v>19855</v>
      </c>
    </row>
    <row r="24" spans="1:3" ht="21" customHeight="1">
      <c r="A24" s="59" t="s">
        <v>103</v>
      </c>
      <c r="B24" s="18">
        <v>311070</v>
      </c>
      <c r="C24" s="5">
        <v>277288</v>
      </c>
    </row>
    <row r="25" spans="1:3" ht="21" customHeight="1">
      <c r="A25" s="59" t="s">
        <v>104</v>
      </c>
      <c r="B25" s="18">
        <v>10959</v>
      </c>
      <c r="C25" s="5">
        <v>14663</v>
      </c>
    </row>
    <row r="26" spans="1:3" ht="21" customHeight="1" thickBot="1">
      <c r="A26" s="59" t="s">
        <v>100</v>
      </c>
      <c r="B26" s="17">
        <v>101986</v>
      </c>
      <c r="C26" s="13">
        <v>97380</v>
      </c>
    </row>
    <row r="27" spans="1:3" ht="21" customHeight="1">
      <c r="A27" s="20"/>
      <c r="B27" s="9"/>
      <c r="C27" s="197"/>
    </row>
    <row r="28" spans="1:3" ht="21" customHeight="1">
      <c r="A28" s="20" t="s">
        <v>105</v>
      </c>
      <c r="B28" s="18">
        <f>SUM(B11:B26)</f>
        <v>991457</v>
      </c>
      <c r="C28" s="5">
        <v>924734</v>
      </c>
    </row>
    <row r="29" spans="1:3" ht="21" customHeight="1">
      <c r="A29" s="20"/>
      <c r="B29" s="9"/>
      <c r="C29" s="197"/>
    </row>
    <row r="30" spans="1:3" ht="21" customHeight="1">
      <c r="A30" s="20" t="s">
        <v>232</v>
      </c>
      <c r="B30" s="18">
        <v>66497</v>
      </c>
      <c r="C30" s="5">
        <v>75764</v>
      </c>
    </row>
    <row r="31" spans="1:3" ht="21" customHeight="1">
      <c r="A31" s="20"/>
      <c r="B31" s="9"/>
      <c r="C31" s="197"/>
    </row>
    <row r="32" spans="1:3" ht="21" customHeight="1" thickBot="1">
      <c r="A32" s="20" t="s">
        <v>106</v>
      </c>
      <c r="B32" s="17">
        <v>439910</v>
      </c>
      <c r="C32" s="13">
        <v>395385</v>
      </c>
    </row>
    <row r="33" spans="1:3" ht="21" customHeight="1">
      <c r="A33" s="20"/>
      <c r="B33" s="9"/>
      <c r="C33" s="197"/>
    </row>
    <row r="34" spans="1:3" ht="21" customHeight="1" thickBot="1">
      <c r="A34" s="20" t="s">
        <v>107</v>
      </c>
      <c r="B34" s="41">
        <f>SUM(B28,B30,B32)</f>
        <v>1497864</v>
      </c>
      <c r="C34" s="15">
        <v>1395883</v>
      </c>
    </row>
    <row r="35" spans="1:2" ht="21" customHeight="1" thickTop="1">
      <c r="A35" s="20"/>
      <c r="B35" s="7"/>
    </row>
  </sheetData>
  <sheetProtection/>
  <mergeCells count="2">
    <mergeCell ref="B5:B6"/>
    <mergeCell ref="C5:C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D21"/>
  <sheetViews>
    <sheetView zoomScale="70" zoomScaleNormal="70" zoomScalePageLayoutView="0" workbookViewId="0" topLeftCell="A1">
      <selection activeCell="A1" sqref="A1"/>
    </sheetView>
  </sheetViews>
  <sheetFormatPr defaultColWidth="9.140625" defaultRowHeight="15"/>
  <cols>
    <col min="1" max="1" width="77.421875" style="2" customWidth="1"/>
    <col min="2" max="3" width="19.8515625" style="2" customWidth="1"/>
    <col min="4" max="16384" width="9.140625" style="2" customWidth="1"/>
  </cols>
  <sheetData>
    <row r="2" ht="21">
      <c r="A2" s="107" t="s">
        <v>158</v>
      </c>
    </row>
    <row r="3" spans="1:3" ht="15">
      <c r="A3" s="108"/>
      <c r="B3" s="108"/>
      <c r="C3" s="108"/>
    </row>
    <row r="4" spans="1:4" ht="15">
      <c r="A4" s="120"/>
      <c r="B4" s="113"/>
      <c r="C4" s="114"/>
      <c r="D4" s="108"/>
    </row>
    <row r="5" spans="1:4" ht="15">
      <c r="A5" s="254" t="s">
        <v>129</v>
      </c>
      <c r="B5" s="113" t="s">
        <v>183</v>
      </c>
      <c r="C5" s="114" t="s">
        <v>69</v>
      </c>
      <c r="D5" s="108"/>
    </row>
    <row r="6" spans="1:4" ht="33" customHeight="1" thickBot="1">
      <c r="A6" s="254"/>
      <c r="B6" s="58">
        <v>2020</v>
      </c>
      <c r="C6" s="198">
        <v>2019</v>
      </c>
      <c r="D6" s="108"/>
    </row>
    <row r="7" spans="1:4" ht="23.25" customHeight="1">
      <c r="A7" s="120" t="s">
        <v>136</v>
      </c>
      <c r="B7" s="121">
        <v>1497864</v>
      </c>
      <c r="C7" s="122">
        <v>1395883</v>
      </c>
      <c r="D7" s="108"/>
    </row>
    <row r="8" spans="1:4" ht="24.75" customHeight="1">
      <c r="A8" s="120" t="s">
        <v>159</v>
      </c>
      <c r="B8" s="123">
        <v>0.0027</v>
      </c>
      <c r="C8" s="124">
        <v>0.0023</v>
      </c>
      <c r="D8" s="108"/>
    </row>
    <row r="9" spans="1:4" ht="16.5">
      <c r="A9" s="120"/>
      <c r="B9" s="113"/>
      <c r="C9" s="125"/>
      <c r="D9" s="108"/>
    </row>
    <row r="10" spans="1:4" ht="23.25" customHeight="1">
      <c r="A10" s="120" t="s">
        <v>160</v>
      </c>
      <c r="B10" s="121">
        <v>9172</v>
      </c>
      <c r="C10" s="122">
        <v>7035</v>
      </c>
      <c r="D10" s="108"/>
    </row>
    <row r="11" spans="1:4" ht="28.5" customHeight="1">
      <c r="A11" s="120" t="s">
        <v>161</v>
      </c>
      <c r="B11" s="123">
        <v>0.0061</v>
      </c>
      <c r="C11" s="124">
        <v>0.005</v>
      </c>
      <c r="D11" s="108"/>
    </row>
    <row r="12" spans="1:4" ht="16.5">
      <c r="A12" s="120"/>
      <c r="B12" s="113"/>
      <c r="C12" s="125"/>
      <c r="D12" s="108"/>
    </row>
    <row r="13" spans="1:4" ht="22.5" customHeight="1">
      <c r="A13" s="120" t="s">
        <v>162</v>
      </c>
      <c r="B13" s="126">
        <v>0.0001</v>
      </c>
      <c r="C13" s="124">
        <v>0.0001</v>
      </c>
      <c r="D13" s="108"/>
    </row>
    <row r="14" spans="1:4" ht="24" customHeight="1" thickBot="1">
      <c r="A14" s="120" t="s">
        <v>163</v>
      </c>
      <c r="B14" s="127">
        <v>0.0023</v>
      </c>
      <c r="C14" s="128">
        <v>0.0027</v>
      </c>
      <c r="D14" s="108"/>
    </row>
    <row r="15" spans="1:4" ht="15">
      <c r="A15" s="120"/>
      <c r="B15" s="113"/>
      <c r="C15" s="114"/>
      <c r="D15" s="108"/>
    </row>
    <row r="16" spans="1:4" ht="15.75" thickBot="1">
      <c r="A16" s="120"/>
      <c r="B16" s="113">
        <v>2020</v>
      </c>
      <c r="C16" s="114">
        <v>2019</v>
      </c>
      <c r="D16" s="108"/>
    </row>
    <row r="17" spans="1:4" ht="24" customHeight="1" thickBot="1">
      <c r="A17" s="120" t="s">
        <v>164</v>
      </c>
      <c r="B17" s="129">
        <v>0.0191</v>
      </c>
      <c r="C17" s="130">
        <v>0.014</v>
      </c>
      <c r="D17" s="108"/>
    </row>
    <row r="19" spans="1:3" s="131" customFormat="1" ht="36" customHeight="1">
      <c r="A19" s="255" t="s">
        <v>165</v>
      </c>
      <c r="B19" s="255"/>
      <c r="C19" s="255"/>
    </row>
    <row r="20" spans="1:3" s="131" customFormat="1" ht="36" customHeight="1">
      <c r="A20" s="256" t="s">
        <v>196</v>
      </c>
      <c r="B20" s="256"/>
      <c r="C20" s="256"/>
    </row>
    <row r="21" spans="1:3" s="131" customFormat="1" ht="34.5" customHeight="1">
      <c r="A21" s="256" t="s">
        <v>197</v>
      </c>
      <c r="B21" s="256"/>
      <c r="C21" s="256"/>
    </row>
  </sheetData>
  <sheetProtection/>
  <mergeCells count="4">
    <mergeCell ref="A5:A6"/>
    <mergeCell ref="A19:C19"/>
    <mergeCell ref="A20:C20"/>
    <mergeCell ref="A21:C2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2" r:id="rId1"/>
  <headerFooter scaleWithDoc="0">
    <oddFooter>&amp;R&amp;"Arial,標準"&amp;P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D18"/>
  <sheetViews>
    <sheetView zoomScale="70" zoomScaleNormal="70" zoomScalePageLayoutView="0" workbookViewId="0" topLeftCell="A1">
      <selection activeCell="A1" sqref="A1"/>
    </sheetView>
  </sheetViews>
  <sheetFormatPr defaultColWidth="9.140625" defaultRowHeight="15"/>
  <cols>
    <col min="1" max="1" width="45.7109375" style="2" customWidth="1"/>
    <col min="2" max="2" width="21.28125" style="2" customWidth="1"/>
    <col min="3" max="3" width="22.421875" style="2" customWidth="1"/>
    <col min="4" max="16384" width="9.140625" style="2" customWidth="1"/>
  </cols>
  <sheetData>
    <row r="2" ht="21">
      <c r="A2" s="19" t="s">
        <v>166</v>
      </c>
    </row>
    <row r="3" spans="1:3" ht="15">
      <c r="A3" s="108"/>
      <c r="B3" s="108"/>
      <c r="C3" s="108"/>
    </row>
    <row r="4" spans="1:4" ht="21.75" customHeight="1">
      <c r="A4" s="257" t="s">
        <v>167</v>
      </c>
      <c r="B4" s="113" t="s">
        <v>69</v>
      </c>
      <c r="C4" s="114" t="s">
        <v>69</v>
      </c>
      <c r="D4" s="108"/>
    </row>
    <row r="5" spans="1:4" ht="21.75" customHeight="1" thickBot="1">
      <c r="A5" s="257"/>
      <c r="B5" s="58">
        <v>2020</v>
      </c>
      <c r="C5" s="180">
        <v>2019</v>
      </c>
      <c r="D5" s="108"/>
    </row>
    <row r="6" spans="1:4" ht="21.75" customHeight="1">
      <c r="A6" s="97" t="s">
        <v>168</v>
      </c>
      <c r="B6" s="156"/>
      <c r="C6" s="147"/>
      <c r="D6" s="108"/>
    </row>
    <row r="7" spans="1:4" ht="21.75" customHeight="1">
      <c r="A7" s="97" t="s">
        <v>169</v>
      </c>
      <c r="B7" s="132">
        <v>216542</v>
      </c>
      <c r="C7" s="188">
        <v>195039</v>
      </c>
      <c r="D7" s="108"/>
    </row>
    <row r="8" spans="1:4" ht="21.75" customHeight="1" thickBot="1">
      <c r="A8" s="97" t="s">
        <v>170</v>
      </c>
      <c r="B8" s="157">
        <v>23476</v>
      </c>
      <c r="C8" s="189">
        <v>23476</v>
      </c>
      <c r="D8" s="108"/>
    </row>
    <row r="9" spans="1:4" ht="21.75" customHeight="1">
      <c r="A9" s="97" t="s">
        <v>171</v>
      </c>
      <c r="B9" s="132">
        <f>SUM(B7:B8)</f>
        <v>240018</v>
      </c>
      <c r="C9" s="188">
        <v>218515</v>
      </c>
      <c r="D9" s="108"/>
    </row>
    <row r="10" spans="1:4" ht="21.75" customHeight="1" thickBot="1">
      <c r="A10" s="97" t="s">
        <v>172</v>
      </c>
      <c r="B10" s="132">
        <v>29558</v>
      </c>
      <c r="C10" s="188">
        <v>32855</v>
      </c>
      <c r="D10" s="108"/>
    </row>
    <row r="11" spans="1:4" ht="21.75" customHeight="1">
      <c r="A11" s="97" t="s">
        <v>173</v>
      </c>
      <c r="B11" s="133">
        <f>SUM(B9:B10)</f>
        <v>269576</v>
      </c>
      <c r="C11" s="190">
        <v>251370</v>
      </c>
      <c r="D11" s="108"/>
    </row>
    <row r="12" spans="1:4" ht="21.75" customHeight="1">
      <c r="A12" s="97"/>
      <c r="B12" s="113"/>
      <c r="C12" s="114"/>
      <c r="D12" s="108"/>
    </row>
    <row r="13" spans="1:4" ht="21.75" customHeight="1">
      <c r="A13" s="97" t="s">
        <v>174</v>
      </c>
      <c r="B13" s="121">
        <v>1220000</v>
      </c>
      <c r="C13" s="122">
        <v>1098018</v>
      </c>
      <c r="D13" s="108"/>
    </row>
    <row r="14" spans="1:4" ht="21.75" customHeight="1">
      <c r="A14" s="97"/>
      <c r="B14" s="113"/>
      <c r="C14" s="114"/>
      <c r="D14" s="108"/>
    </row>
    <row r="15" spans="1:4" ht="21.75" customHeight="1">
      <c r="A15" s="97" t="s">
        <v>175</v>
      </c>
      <c r="B15" s="126">
        <v>0.1775</v>
      </c>
      <c r="C15" s="191">
        <v>0.1776</v>
      </c>
      <c r="D15" s="108"/>
    </row>
    <row r="16" spans="1:4" ht="21.75" customHeight="1">
      <c r="A16" s="97" t="s">
        <v>176</v>
      </c>
      <c r="B16" s="126">
        <v>0.1967</v>
      </c>
      <c r="C16" s="191">
        <v>0.199</v>
      </c>
      <c r="D16" s="108"/>
    </row>
    <row r="17" spans="1:4" ht="21.75" customHeight="1" thickBot="1">
      <c r="A17" s="97" t="s">
        <v>177</v>
      </c>
      <c r="B17" s="127">
        <v>0.221</v>
      </c>
      <c r="C17" s="192">
        <v>0.2289</v>
      </c>
      <c r="D17" s="108"/>
    </row>
    <row r="18" ht="15">
      <c r="D18" s="108"/>
    </row>
  </sheetData>
  <sheetProtection/>
  <mergeCells count="1">
    <mergeCell ref="A4:A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P50"/>
  <sheetViews>
    <sheetView zoomScale="70" zoomScaleNormal="70" zoomScalePageLayoutView="0" workbookViewId="0" topLeftCell="A1">
      <selection activeCell="A1" sqref="A1"/>
    </sheetView>
  </sheetViews>
  <sheetFormatPr defaultColWidth="9.140625" defaultRowHeight="15"/>
  <cols>
    <col min="1" max="1" width="71.7109375" style="25" customWidth="1"/>
    <col min="2" max="3" width="25.421875" style="27" customWidth="1"/>
    <col min="4" max="4" width="21.8515625" style="25" customWidth="1"/>
    <col min="5" max="16384" width="9.140625" style="25" customWidth="1"/>
  </cols>
  <sheetData>
    <row r="1" ht="21" customHeight="1"/>
    <row r="2" ht="21" customHeight="1">
      <c r="A2" s="22" t="s">
        <v>66</v>
      </c>
    </row>
    <row r="3" ht="13.5" customHeight="1">
      <c r="A3" s="23"/>
    </row>
    <row r="4" spans="1:3" s="23" customFormat="1" ht="21" customHeight="1" thickBot="1">
      <c r="A4" s="26"/>
      <c r="B4" s="48" t="s">
        <v>235</v>
      </c>
      <c r="C4" s="49" t="s">
        <v>203</v>
      </c>
    </row>
    <row r="5" spans="1:3" s="23" customFormat="1" ht="21" customHeight="1" thickBot="1">
      <c r="A5" s="67" t="s">
        <v>178</v>
      </c>
      <c r="B5" s="68" t="s">
        <v>2</v>
      </c>
      <c r="C5" s="69" t="s">
        <v>2</v>
      </c>
    </row>
    <row r="6" spans="1:3" s="23" customFormat="1" ht="21" customHeight="1">
      <c r="A6" s="70" t="s">
        <v>204</v>
      </c>
      <c r="B6" s="63">
        <v>54474</v>
      </c>
      <c r="C6" s="71">
        <v>58444</v>
      </c>
    </row>
    <row r="7" spans="1:3" s="23" customFormat="1" ht="21" customHeight="1">
      <c r="A7" s="70" t="s">
        <v>205</v>
      </c>
      <c r="B7" s="63">
        <v>35420</v>
      </c>
      <c r="C7" s="71">
        <v>39755</v>
      </c>
    </row>
    <row r="8" spans="1:3" s="23" customFormat="1" ht="21" customHeight="1">
      <c r="A8" s="70" t="s">
        <v>206</v>
      </c>
      <c r="B8" s="63">
        <v>33583</v>
      </c>
      <c r="C8" s="71">
        <v>40088</v>
      </c>
    </row>
    <row r="9" spans="1:3" s="23" customFormat="1" ht="21" customHeight="1">
      <c r="A9" s="70" t="s">
        <v>199</v>
      </c>
      <c r="B9" s="63">
        <v>28468</v>
      </c>
      <c r="C9" s="71">
        <v>34074</v>
      </c>
    </row>
    <row r="10" spans="1:3" s="23" customFormat="1" ht="36" customHeight="1">
      <c r="A10" s="70" t="s">
        <v>208</v>
      </c>
      <c r="B10" s="63">
        <v>27863</v>
      </c>
      <c r="C10" s="71">
        <v>33574</v>
      </c>
    </row>
    <row r="11" spans="1:3" s="23" customFormat="1" ht="9" customHeight="1">
      <c r="A11" s="70"/>
      <c r="B11" s="63"/>
      <c r="C11" s="71"/>
    </row>
    <row r="12" spans="1:3" s="23" customFormat="1" ht="21" customHeight="1" thickBot="1">
      <c r="A12" s="72"/>
      <c r="B12" s="48" t="s">
        <v>235</v>
      </c>
      <c r="C12" s="49" t="s">
        <v>203</v>
      </c>
    </row>
    <row r="13" spans="1:3" s="23" customFormat="1" ht="21" customHeight="1" thickBot="1">
      <c r="A13" s="73" t="s">
        <v>62</v>
      </c>
      <c r="B13" s="74" t="s">
        <v>31</v>
      </c>
      <c r="C13" s="75" t="s">
        <v>31</v>
      </c>
    </row>
    <row r="14" spans="1:3" s="23" customFormat="1" ht="21" customHeight="1">
      <c r="A14" s="76" t="s">
        <v>207</v>
      </c>
      <c r="B14" s="173">
        <v>2.5052</v>
      </c>
      <c r="C14" s="77">
        <v>3.044</v>
      </c>
    </row>
    <row r="15" spans="1:3" s="23" customFormat="1" ht="21" customHeight="1">
      <c r="A15" s="70" t="s">
        <v>63</v>
      </c>
      <c r="B15" s="176">
        <v>1.2419628205295004</v>
      </c>
      <c r="C15" s="200">
        <v>1.537</v>
      </c>
    </row>
    <row r="16" spans="1:3" s="23" customFormat="1" ht="9" customHeight="1">
      <c r="A16" s="72"/>
      <c r="B16" s="50"/>
      <c r="C16" s="51"/>
    </row>
    <row r="17" spans="1:3" s="23" customFormat="1" ht="21" customHeight="1" thickBot="1">
      <c r="A17" s="78"/>
      <c r="B17" s="48" t="s">
        <v>235</v>
      </c>
      <c r="C17" s="49" t="s">
        <v>203</v>
      </c>
    </row>
    <row r="18" spans="1:3" s="23" customFormat="1" ht="21" customHeight="1" thickBot="1">
      <c r="A18" s="67" t="s">
        <v>179</v>
      </c>
      <c r="B18" s="68" t="s">
        <v>2</v>
      </c>
      <c r="C18" s="69" t="s">
        <v>2</v>
      </c>
    </row>
    <row r="19" spans="1:3" s="23" customFormat="1" ht="21" customHeight="1">
      <c r="A19" s="70" t="s">
        <v>43</v>
      </c>
      <c r="B19" s="63">
        <v>3320981</v>
      </c>
      <c r="C19" s="71">
        <v>3026056</v>
      </c>
    </row>
    <row r="20" spans="1:3" s="23" customFormat="1" ht="21" customHeight="1">
      <c r="A20" s="70" t="s">
        <v>64</v>
      </c>
      <c r="B20" s="63">
        <v>52864</v>
      </c>
      <c r="C20" s="71">
        <v>52864</v>
      </c>
    </row>
    <row r="21" spans="1:3" s="23" customFormat="1" ht="36" customHeight="1">
      <c r="A21" s="70" t="s">
        <v>60</v>
      </c>
      <c r="B21" s="63">
        <v>290302</v>
      </c>
      <c r="C21" s="71">
        <v>278783</v>
      </c>
    </row>
    <row r="22" spans="1:3" s="23" customFormat="1" ht="9" customHeight="1">
      <c r="A22" s="72"/>
      <c r="B22" s="60"/>
      <c r="C22" s="55"/>
    </row>
    <row r="23" spans="1:3" s="23" customFormat="1" ht="21" customHeight="1" thickBot="1">
      <c r="A23" s="78"/>
      <c r="B23" s="48" t="s">
        <v>235</v>
      </c>
      <c r="C23" s="49" t="s">
        <v>203</v>
      </c>
    </row>
    <row r="24" spans="1:3" s="23" customFormat="1" ht="21" customHeight="1" thickBot="1">
      <c r="A24" s="67" t="s">
        <v>251</v>
      </c>
      <c r="B24" s="68" t="s">
        <v>65</v>
      </c>
      <c r="C24" s="69" t="s">
        <v>65</v>
      </c>
    </row>
    <row r="25" spans="1:3" s="23" customFormat="1" ht="21" customHeight="1">
      <c r="A25" s="70" t="s">
        <v>209</v>
      </c>
      <c r="B25" s="60">
        <v>0.86</v>
      </c>
      <c r="C25" s="55">
        <v>1.15</v>
      </c>
    </row>
    <row r="26" spans="1:3" s="23" customFormat="1" ht="21" customHeight="1">
      <c r="A26" s="70" t="s">
        <v>210</v>
      </c>
      <c r="B26" s="60">
        <v>9.05</v>
      </c>
      <c r="C26" s="55">
        <v>11.51</v>
      </c>
    </row>
    <row r="27" spans="1:3" s="23" customFormat="1" ht="21" customHeight="1">
      <c r="A27" s="70" t="s">
        <v>211</v>
      </c>
      <c r="B27" s="79">
        <v>30.01</v>
      </c>
      <c r="C27" s="134">
        <v>28.52</v>
      </c>
    </row>
    <row r="28" spans="1:3" s="23" customFormat="1" ht="21" customHeight="1">
      <c r="A28" s="70" t="s">
        <v>213</v>
      </c>
      <c r="B28" s="60"/>
      <c r="C28" s="55"/>
    </row>
    <row r="29" spans="1:3" s="23" customFormat="1" ht="21" customHeight="1">
      <c r="A29" s="59" t="s">
        <v>108</v>
      </c>
      <c r="B29" s="79">
        <v>150.45</v>
      </c>
      <c r="C29" s="134">
        <v>183</v>
      </c>
    </row>
    <row r="30" spans="1:3" s="23" customFormat="1" ht="21" customHeight="1">
      <c r="A30" s="59" t="s">
        <v>109</v>
      </c>
      <c r="B30" s="79">
        <v>131.38</v>
      </c>
      <c r="C30" s="55">
        <v>156.57</v>
      </c>
    </row>
    <row r="31" spans="1:3" s="23" customFormat="1" ht="21" customHeight="1">
      <c r="A31" s="59" t="s">
        <v>180</v>
      </c>
      <c r="B31" s="79">
        <v>130.98</v>
      </c>
      <c r="C31" s="174">
        <v>142.85</v>
      </c>
    </row>
    <row r="32" spans="1:3" s="23" customFormat="1" ht="21" customHeight="1">
      <c r="A32" s="59" t="s">
        <v>181</v>
      </c>
      <c r="B32" s="79">
        <v>132.76</v>
      </c>
      <c r="C32" s="174">
        <v>146.53</v>
      </c>
    </row>
    <row r="33" ht="9" customHeight="1"/>
    <row r="34" spans="1:3" s="23" customFormat="1" ht="21" customHeight="1" thickBot="1">
      <c r="A34" s="78"/>
      <c r="B34" s="48" t="s">
        <v>235</v>
      </c>
      <c r="C34" s="49" t="s">
        <v>203</v>
      </c>
    </row>
    <row r="35" spans="1:3" s="23" customFormat="1" ht="21" customHeight="1" thickBot="1">
      <c r="A35" s="67" t="s">
        <v>252</v>
      </c>
      <c r="B35" s="181" t="s">
        <v>65</v>
      </c>
      <c r="C35" s="182" t="s">
        <v>65</v>
      </c>
    </row>
    <row r="36" spans="1:3" s="23" customFormat="1" ht="21" customHeight="1">
      <c r="A36" s="70" t="s">
        <v>212</v>
      </c>
      <c r="B36" s="143">
        <v>68.59</v>
      </c>
      <c r="C36" s="174">
        <v>69.47</v>
      </c>
    </row>
    <row r="37" spans="1:3" s="23" customFormat="1" ht="21" customHeight="1">
      <c r="A37" s="70" t="s">
        <v>214</v>
      </c>
      <c r="B37" s="143"/>
      <c r="C37" s="174"/>
    </row>
    <row r="38" spans="1:3" s="23" customFormat="1" ht="21" customHeight="1">
      <c r="A38" s="59" t="s">
        <v>108</v>
      </c>
      <c r="B38" s="143">
        <v>116.6</v>
      </c>
      <c r="C38" s="174">
        <v>121.36</v>
      </c>
    </row>
    <row r="39" spans="1:3" s="23" customFormat="1" ht="21" customHeight="1">
      <c r="A39" s="59" t="s">
        <v>109</v>
      </c>
      <c r="B39" s="143">
        <v>117.49</v>
      </c>
      <c r="C39" s="174">
        <v>119.15</v>
      </c>
    </row>
    <row r="40" spans="1:3" s="23" customFormat="1" ht="21" customHeight="1">
      <c r="A40" s="59" t="s">
        <v>180</v>
      </c>
      <c r="B40" s="143">
        <v>115.3</v>
      </c>
      <c r="C40" s="174">
        <v>116.47</v>
      </c>
    </row>
    <row r="41" spans="1:3" s="23" customFormat="1" ht="21" customHeight="1">
      <c r="A41" s="59" t="s">
        <v>181</v>
      </c>
      <c r="B41" s="143">
        <v>125.31</v>
      </c>
      <c r="C41" s="174">
        <v>118</v>
      </c>
    </row>
    <row r="42" spans="1:3" s="23" customFormat="1" ht="21" customHeight="1" thickBot="1">
      <c r="A42" s="80" t="s">
        <v>215</v>
      </c>
      <c r="B42" s="158">
        <v>22.1</v>
      </c>
      <c r="C42" s="175">
        <v>22.89</v>
      </c>
    </row>
    <row r="43" spans="1:3" ht="9" customHeight="1">
      <c r="A43" s="81"/>
      <c r="B43" s="82"/>
      <c r="C43" s="82"/>
    </row>
    <row r="44" spans="1:3" ht="20.25" customHeight="1">
      <c r="A44" s="228" t="s">
        <v>217</v>
      </c>
      <c r="B44" s="228"/>
      <c r="C44" s="228"/>
    </row>
    <row r="45" spans="1:3" ht="44.25" customHeight="1">
      <c r="A45" s="228" t="s">
        <v>216</v>
      </c>
      <c r="B45" s="228"/>
      <c r="C45" s="228"/>
    </row>
    <row r="46" spans="1:3" ht="20.25" customHeight="1">
      <c r="A46" s="228" t="s">
        <v>253</v>
      </c>
      <c r="B46" s="228"/>
      <c r="C46" s="228"/>
    </row>
    <row r="47" spans="1:3" ht="32.25" customHeight="1">
      <c r="A47" s="228" t="s">
        <v>218</v>
      </c>
      <c r="B47" s="228"/>
      <c r="C47" s="228"/>
    </row>
    <row r="48" spans="1:16" ht="33" customHeight="1">
      <c r="A48" s="228" t="s">
        <v>219</v>
      </c>
      <c r="B48" s="228"/>
      <c r="C48" s="228"/>
      <c r="D48" s="47"/>
      <c r="E48" s="47"/>
      <c r="F48" s="47"/>
      <c r="G48" s="47"/>
      <c r="H48" s="47"/>
      <c r="I48" s="47"/>
      <c r="J48" s="47"/>
      <c r="K48" s="47"/>
      <c r="L48" s="47"/>
      <c r="M48" s="47"/>
      <c r="N48" s="47"/>
      <c r="O48" s="47"/>
      <c r="P48" s="47"/>
    </row>
    <row r="49" spans="1:16" ht="33" customHeight="1">
      <c r="A49" s="228"/>
      <c r="B49" s="228"/>
      <c r="C49" s="228"/>
      <c r="D49" s="56"/>
      <c r="E49" s="56"/>
      <c r="F49" s="56"/>
      <c r="G49" s="56"/>
      <c r="H49" s="56"/>
      <c r="I49" s="56"/>
      <c r="J49" s="56"/>
      <c r="K49" s="56"/>
      <c r="L49" s="56"/>
      <c r="M49" s="56"/>
      <c r="N49" s="56"/>
      <c r="O49" s="56"/>
      <c r="P49" s="56"/>
    </row>
    <row r="50" spans="1:3" ht="13.5">
      <c r="A50" s="81"/>
      <c r="B50" s="82"/>
      <c r="C50" s="82"/>
    </row>
  </sheetData>
  <sheetProtection/>
  <mergeCells count="6">
    <mergeCell ref="A48:C48"/>
    <mergeCell ref="A49:C49"/>
    <mergeCell ref="A44:C44"/>
    <mergeCell ref="A45:C45"/>
    <mergeCell ref="A47:C47"/>
    <mergeCell ref="A46:C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I59"/>
  <sheetViews>
    <sheetView zoomScale="70" zoomScaleNormal="70" zoomScalePageLayoutView="0" workbookViewId="0" topLeftCell="A1">
      <selection activeCell="A1" sqref="A1"/>
    </sheetView>
  </sheetViews>
  <sheetFormatPr defaultColWidth="9.140625" defaultRowHeight="15"/>
  <cols>
    <col min="1" max="1" width="95.28125" style="23" customWidth="1"/>
    <col min="2" max="2" width="24.140625" style="201" customWidth="1"/>
    <col min="3" max="3" width="24.140625" style="23" customWidth="1"/>
    <col min="4" max="4" width="15.7109375" style="23" customWidth="1"/>
    <col min="5" max="6" width="9.140625" style="23" customWidth="1"/>
    <col min="7" max="7" width="53.421875" style="36" customWidth="1"/>
    <col min="8" max="9" width="21.7109375" style="23" customWidth="1"/>
    <col min="10" max="16384" width="9.140625" style="23" customWidth="1"/>
  </cols>
  <sheetData>
    <row r="1" ht="21" customHeight="1"/>
    <row r="2" spans="1:9" s="24" customFormat="1" ht="21" customHeight="1">
      <c r="A2" s="65" t="s">
        <v>184</v>
      </c>
      <c r="B2" s="22"/>
      <c r="G2" s="36"/>
      <c r="H2" s="23"/>
      <c r="I2" s="23"/>
    </row>
    <row r="3" spans="1:7" ht="9" customHeight="1">
      <c r="A3" s="36"/>
      <c r="G3" s="23"/>
    </row>
    <row r="4" spans="1:7" ht="21" customHeight="1">
      <c r="A4" s="34"/>
      <c r="B4" s="214"/>
      <c r="C4" s="215"/>
      <c r="G4" s="23"/>
    </row>
    <row r="5" spans="1:7" ht="21" customHeight="1" thickBot="1">
      <c r="A5" s="166" t="s">
        <v>230</v>
      </c>
      <c r="B5" s="48" t="s">
        <v>235</v>
      </c>
      <c r="C5" s="49" t="s">
        <v>203</v>
      </c>
      <c r="G5" s="23"/>
    </row>
    <row r="6" spans="1:7" ht="21" customHeight="1">
      <c r="A6" s="34"/>
      <c r="B6" s="212" t="s">
        <v>2</v>
      </c>
      <c r="C6" s="210" t="s">
        <v>2</v>
      </c>
      <c r="G6" s="23"/>
    </row>
    <row r="7" spans="1:7" ht="7.5" customHeight="1">
      <c r="A7" s="37"/>
      <c r="B7" s="31"/>
      <c r="C7" s="32"/>
      <c r="G7" s="23"/>
    </row>
    <row r="8" spans="1:7" ht="21" customHeight="1">
      <c r="A8" s="34" t="s">
        <v>3</v>
      </c>
      <c r="B8" s="159">
        <v>49928</v>
      </c>
      <c r="C8" s="202">
        <v>67784</v>
      </c>
      <c r="G8" s="23"/>
    </row>
    <row r="9" spans="1:7" ht="21" customHeight="1" thickBot="1">
      <c r="A9" s="34" t="s">
        <v>4</v>
      </c>
      <c r="B9" s="160">
        <v>-15190</v>
      </c>
      <c r="C9" s="203">
        <v>-27261</v>
      </c>
      <c r="G9" s="23"/>
    </row>
    <row r="10" spans="1:7" ht="21" customHeight="1">
      <c r="A10" s="35" t="s">
        <v>5</v>
      </c>
      <c r="B10" s="159">
        <f>SUM(B8:B9)</f>
        <v>34738</v>
      </c>
      <c r="C10" s="202">
        <v>40523</v>
      </c>
      <c r="G10" s="23"/>
    </row>
    <row r="11" spans="1:7" ht="9" customHeight="1">
      <c r="A11" s="34"/>
      <c r="B11" s="159"/>
      <c r="C11" s="202"/>
      <c r="G11" s="23"/>
    </row>
    <row r="12" spans="1:7" ht="21" customHeight="1">
      <c r="A12" s="34" t="s">
        <v>6</v>
      </c>
      <c r="B12" s="159">
        <v>13515</v>
      </c>
      <c r="C12" s="202">
        <v>15002</v>
      </c>
      <c r="G12" s="23"/>
    </row>
    <row r="13" spans="1:7" ht="21" customHeight="1" thickBot="1">
      <c r="A13" s="34" t="s">
        <v>7</v>
      </c>
      <c r="B13" s="160">
        <v>-2673</v>
      </c>
      <c r="C13" s="203">
        <v>-4083</v>
      </c>
      <c r="G13" s="23"/>
    </row>
    <row r="14" spans="1:7" ht="21" customHeight="1">
      <c r="A14" s="35" t="s">
        <v>8</v>
      </c>
      <c r="B14" s="159">
        <f>SUM(B12:B13)</f>
        <v>10842</v>
      </c>
      <c r="C14" s="202">
        <v>10919</v>
      </c>
      <c r="G14" s="23"/>
    </row>
    <row r="15" spans="1:7" ht="9" customHeight="1">
      <c r="A15" s="34"/>
      <c r="B15" s="159"/>
      <c r="C15" s="202"/>
      <c r="G15" s="23"/>
    </row>
    <row r="16" spans="1:7" ht="21" customHeight="1">
      <c r="A16" s="34" t="s">
        <v>9</v>
      </c>
      <c r="B16" s="159">
        <v>27990</v>
      </c>
      <c r="C16" s="202">
        <v>25345</v>
      </c>
      <c r="G16" s="23"/>
    </row>
    <row r="17" spans="1:7" ht="21" customHeight="1" thickBot="1">
      <c r="A17" s="34" t="s">
        <v>10</v>
      </c>
      <c r="B17" s="160">
        <v>-9530</v>
      </c>
      <c r="C17" s="203">
        <v>-6933</v>
      </c>
      <c r="G17" s="23"/>
    </row>
    <row r="18" spans="1:7" ht="21" customHeight="1">
      <c r="A18" s="35" t="s">
        <v>11</v>
      </c>
      <c r="B18" s="159">
        <f>SUM(B16:B17)</f>
        <v>18460</v>
      </c>
      <c r="C18" s="202">
        <v>18412</v>
      </c>
      <c r="G18" s="23"/>
    </row>
    <row r="19" spans="1:7" ht="9" customHeight="1">
      <c r="A19" s="38"/>
      <c r="B19" s="159"/>
      <c r="C19" s="202"/>
      <c r="G19" s="23"/>
    </row>
    <row r="20" spans="1:7" ht="21" customHeight="1">
      <c r="A20" s="34" t="s">
        <v>12</v>
      </c>
      <c r="B20" s="159">
        <v>5174</v>
      </c>
      <c r="C20" s="202">
        <v>4800</v>
      </c>
      <c r="G20" s="23"/>
    </row>
    <row r="21" spans="1:7" ht="21" customHeight="1">
      <c r="A21" s="34" t="s">
        <v>240</v>
      </c>
      <c r="B21" s="159">
        <v>1959</v>
      </c>
      <c r="C21" s="202">
        <v>3243</v>
      </c>
      <c r="G21" s="23"/>
    </row>
    <row r="22" spans="1:7" ht="21" customHeight="1">
      <c r="A22" s="34" t="s">
        <v>13</v>
      </c>
      <c r="B22" s="159">
        <v>4572</v>
      </c>
      <c r="C22" s="202">
        <v>824</v>
      </c>
      <c r="G22" s="23"/>
    </row>
    <row r="23" spans="1:7" ht="21" customHeight="1" thickBot="1">
      <c r="A23" s="34" t="s">
        <v>14</v>
      </c>
      <c r="B23" s="160">
        <v>896</v>
      </c>
      <c r="C23" s="203">
        <v>1015</v>
      </c>
      <c r="G23" s="23"/>
    </row>
    <row r="24" spans="1:7" ht="9" customHeight="1">
      <c r="A24" s="34"/>
      <c r="B24" s="159"/>
      <c r="C24" s="202"/>
      <c r="G24" s="23"/>
    </row>
    <row r="25" spans="1:7" ht="21" customHeight="1">
      <c r="A25" s="35" t="s">
        <v>15</v>
      </c>
      <c r="B25" s="159">
        <f>SUM(B10,B14,B18,B20:B23)</f>
        <v>76641</v>
      </c>
      <c r="C25" s="202">
        <v>79736</v>
      </c>
      <c r="G25" s="23"/>
    </row>
    <row r="26" spans="1:7" ht="9" customHeight="1">
      <c r="A26" s="34"/>
      <c r="B26" s="159"/>
      <c r="C26" s="202"/>
      <c r="G26" s="23"/>
    </row>
    <row r="27" spans="1:7" ht="21" customHeight="1">
      <c r="A27" s="34" t="s">
        <v>16</v>
      </c>
      <c r="B27" s="159">
        <v>-34113</v>
      </c>
      <c r="C27" s="202">
        <v>-29927</v>
      </c>
      <c r="G27" s="23"/>
    </row>
    <row r="28" spans="1:7" ht="21" customHeight="1" thickBot="1">
      <c r="A28" s="34" t="s">
        <v>17</v>
      </c>
      <c r="B28" s="160">
        <v>11946</v>
      </c>
      <c r="C28" s="203">
        <v>8635</v>
      </c>
      <c r="G28" s="23"/>
    </row>
    <row r="29" spans="1:7" ht="21" customHeight="1" thickBot="1">
      <c r="A29" s="35" t="s">
        <v>18</v>
      </c>
      <c r="B29" s="160">
        <f>SUM(B27:B28)</f>
        <v>-22167</v>
      </c>
      <c r="C29" s="203">
        <v>-21292</v>
      </c>
      <c r="G29" s="23"/>
    </row>
    <row r="30" spans="1:7" ht="9" customHeight="1">
      <c r="A30" s="34"/>
      <c r="B30" s="159"/>
      <c r="C30" s="202"/>
      <c r="G30" s="23"/>
    </row>
    <row r="31" spans="1:7" ht="21" customHeight="1">
      <c r="A31" s="35" t="s">
        <v>19</v>
      </c>
      <c r="B31" s="159">
        <v>54474</v>
      </c>
      <c r="C31" s="202">
        <v>58444</v>
      </c>
      <c r="G31" s="23"/>
    </row>
    <row r="32" spans="1:7" ht="21" customHeight="1" thickBot="1">
      <c r="A32" s="34" t="s">
        <v>20</v>
      </c>
      <c r="B32" s="160">
        <v>-2707</v>
      </c>
      <c r="C32" s="203">
        <v>-2022</v>
      </c>
      <c r="G32" s="23"/>
    </row>
    <row r="33" spans="1:7" ht="9" customHeight="1">
      <c r="A33" s="34"/>
      <c r="B33" s="159"/>
      <c r="C33" s="202"/>
      <c r="G33" s="23"/>
    </row>
    <row r="34" spans="1:7" ht="21" customHeight="1">
      <c r="A34" s="35" t="s">
        <v>21</v>
      </c>
      <c r="B34" s="159">
        <f>SUM(B31:B32)</f>
        <v>51767</v>
      </c>
      <c r="C34" s="202">
        <v>56422</v>
      </c>
      <c r="G34" s="23"/>
    </row>
    <row r="35" spans="1:7" ht="21" customHeight="1" thickBot="1">
      <c r="A35" s="34" t="s">
        <v>22</v>
      </c>
      <c r="B35" s="160">
        <v>-16347</v>
      </c>
      <c r="C35" s="203">
        <v>-16667</v>
      </c>
      <c r="G35" s="23"/>
    </row>
    <row r="36" spans="1:7" ht="9" customHeight="1">
      <c r="A36" s="34"/>
      <c r="B36" s="159"/>
      <c r="C36" s="202"/>
      <c r="G36" s="23"/>
    </row>
    <row r="37" spans="1:7" ht="21" customHeight="1">
      <c r="A37" s="35" t="s">
        <v>23</v>
      </c>
      <c r="B37" s="159">
        <f>SUM(B34:B35)</f>
        <v>35420</v>
      </c>
      <c r="C37" s="202">
        <v>39755</v>
      </c>
      <c r="G37" s="23"/>
    </row>
    <row r="38" spans="1:7" ht="21" customHeight="1">
      <c r="A38" s="34" t="s">
        <v>239</v>
      </c>
      <c r="B38" s="159">
        <v>-1622</v>
      </c>
      <c r="C38" s="202">
        <v>282</v>
      </c>
      <c r="G38" s="23"/>
    </row>
    <row r="39" spans="1:7" ht="21" customHeight="1">
      <c r="A39" s="66" t="s">
        <v>254</v>
      </c>
      <c r="B39" s="159">
        <v>-63</v>
      </c>
      <c r="C39" s="202">
        <v>-1</v>
      </c>
      <c r="G39" s="23"/>
    </row>
    <row r="40" spans="1:7" ht="21" customHeight="1" thickBot="1">
      <c r="A40" s="34" t="s">
        <v>238</v>
      </c>
      <c r="B40" s="160">
        <v>-152</v>
      </c>
      <c r="C40" s="203">
        <v>52</v>
      </c>
      <c r="G40" s="23"/>
    </row>
    <row r="41" spans="1:7" ht="9" customHeight="1">
      <c r="A41" s="34"/>
      <c r="B41" s="159"/>
      <c r="C41" s="202"/>
      <c r="G41" s="23"/>
    </row>
    <row r="42" spans="1:7" ht="21" customHeight="1">
      <c r="A42" s="35" t="s">
        <v>25</v>
      </c>
      <c r="B42" s="159">
        <f>SUM(B37:B40)</f>
        <v>33583</v>
      </c>
      <c r="C42" s="202">
        <v>40088</v>
      </c>
      <c r="G42" s="23"/>
    </row>
    <row r="43" spans="1:7" ht="21" customHeight="1" thickBot="1">
      <c r="A43" s="34" t="s">
        <v>26</v>
      </c>
      <c r="B43" s="160">
        <v>-5115</v>
      </c>
      <c r="C43" s="203">
        <v>-6014</v>
      </c>
      <c r="G43" s="23"/>
    </row>
    <row r="44" spans="1:7" ht="9" customHeight="1">
      <c r="A44" s="34"/>
      <c r="B44" s="159"/>
      <c r="C44" s="202"/>
      <c r="G44" s="23"/>
    </row>
    <row r="45" spans="1:7" ht="21" customHeight="1" thickBot="1">
      <c r="A45" s="35" t="s">
        <v>220</v>
      </c>
      <c r="B45" s="162">
        <f>SUM(B42:B43)</f>
        <v>28468</v>
      </c>
      <c r="C45" s="138">
        <v>34074</v>
      </c>
      <c r="G45" s="23"/>
    </row>
    <row r="46" spans="1:7" ht="9" customHeight="1" thickTop="1">
      <c r="A46" s="34"/>
      <c r="B46" s="159"/>
      <c r="C46" s="202"/>
      <c r="G46" s="23"/>
    </row>
    <row r="47" spans="1:7" ht="21" customHeight="1">
      <c r="A47" s="35" t="s">
        <v>27</v>
      </c>
      <c r="B47" s="159"/>
      <c r="C47" s="202"/>
      <c r="G47" s="23"/>
    </row>
    <row r="48" spans="1:7" ht="21" customHeight="1" thickBot="1">
      <c r="A48" s="11" t="s">
        <v>221</v>
      </c>
      <c r="B48" s="160">
        <v>27863</v>
      </c>
      <c r="C48" s="203">
        <v>33574</v>
      </c>
      <c r="G48" s="23"/>
    </row>
    <row r="49" spans="1:7" ht="21" customHeight="1">
      <c r="A49" s="177" t="s">
        <v>28</v>
      </c>
      <c r="B49" s="159">
        <v>26487</v>
      </c>
      <c r="C49" s="202">
        <v>32184</v>
      </c>
      <c r="G49" s="23"/>
    </row>
    <row r="50" spans="1:7" ht="21" customHeight="1">
      <c r="A50" s="177" t="s">
        <v>222</v>
      </c>
      <c r="B50" s="159">
        <v>1376</v>
      </c>
      <c r="C50" s="202">
        <v>1390</v>
      </c>
      <c r="G50" s="23"/>
    </row>
    <row r="51" spans="1:7" ht="21" customHeight="1" thickBot="1">
      <c r="A51" s="11" t="s">
        <v>224</v>
      </c>
      <c r="B51" s="160">
        <v>605</v>
      </c>
      <c r="C51" s="203">
        <v>500</v>
      </c>
      <c r="G51" s="23"/>
    </row>
    <row r="52" spans="1:7" ht="21" customHeight="1" thickBot="1">
      <c r="A52" s="34"/>
      <c r="B52" s="162">
        <f>SUM(B49:B51)</f>
        <v>28468</v>
      </c>
      <c r="C52" s="138">
        <v>34074</v>
      </c>
      <c r="G52" s="23"/>
    </row>
    <row r="53" spans="1:7" ht="9" customHeight="1" thickTop="1">
      <c r="A53" s="34"/>
      <c r="B53" s="159"/>
      <c r="C53" s="202"/>
      <c r="G53" s="23"/>
    </row>
    <row r="54" spans="1:7" ht="21" customHeight="1" thickBot="1">
      <c r="A54" s="35" t="s">
        <v>30</v>
      </c>
      <c r="B54" s="162">
        <v>13131</v>
      </c>
      <c r="C54" s="138">
        <v>16250</v>
      </c>
      <c r="G54" s="23"/>
    </row>
    <row r="55" spans="1:7" ht="9" customHeight="1" thickTop="1">
      <c r="A55" s="35"/>
      <c r="B55" s="159"/>
      <c r="C55" s="202"/>
      <c r="G55" s="23"/>
    </row>
    <row r="56" spans="1:7" ht="21" customHeight="1">
      <c r="A56" s="35"/>
      <c r="B56" s="159" t="s">
        <v>31</v>
      </c>
      <c r="C56" s="202" t="s">
        <v>31</v>
      </c>
      <c r="G56" s="23"/>
    </row>
    <row r="57" spans="1:7" ht="21" customHeight="1">
      <c r="A57" s="35" t="s">
        <v>200</v>
      </c>
      <c r="B57" s="159"/>
      <c r="C57" s="202"/>
      <c r="G57" s="23"/>
    </row>
    <row r="58" spans="1:7" ht="21" customHeight="1" thickBot="1">
      <c r="A58" s="66" t="s">
        <v>127</v>
      </c>
      <c r="B58" s="216">
        <v>2.5052</v>
      </c>
      <c r="C58" s="217">
        <v>3.044</v>
      </c>
      <c r="G58" s="23"/>
    </row>
    <row r="59" spans="1:7" ht="21" customHeight="1" thickTop="1">
      <c r="A59" s="168"/>
      <c r="G59" s="23"/>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C49"/>
  <sheetViews>
    <sheetView zoomScale="70" zoomScaleNormal="70" zoomScalePageLayoutView="0" workbookViewId="0" topLeftCell="A1">
      <selection activeCell="A1" sqref="A1"/>
    </sheetView>
  </sheetViews>
  <sheetFormatPr defaultColWidth="9.140625" defaultRowHeight="21" customHeight="1"/>
  <cols>
    <col min="1" max="1" width="81.140625" style="23" customWidth="1"/>
    <col min="2" max="2" width="21.7109375" style="201" customWidth="1"/>
    <col min="3" max="3" width="21.7109375" style="23" customWidth="1"/>
    <col min="4" max="16384" width="9.140625" style="23" customWidth="1"/>
  </cols>
  <sheetData>
    <row r="2" ht="21" customHeight="1">
      <c r="A2" s="62" t="s">
        <v>193</v>
      </c>
    </row>
    <row r="4" spans="1:3" ht="21" customHeight="1">
      <c r="A4" s="30"/>
      <c r="B4" s="214"/>
      <c r="C4" s="51"/>
    </row>
    <row r="5" spans="1:3" ht="21" customHeight="1" thickBot="1">
      <c r="A5" s="20" t="s">
        <v>231</v>
      </c>
      <c r="B5" s="213">
        <v>2020</v>
      </c>
      <c r="C5" s="4">
        <v>2019</v>
      </c>
    </row>
    <row r="6" spans="1:3" ht="21" customHeight="1">
      <c r="A6" s="12"/>
      <c r="B6" s="212" t="s">
        <v>2</v>
      </c>
      <c r="C6" s="21" t="s">
        <v>2</v>
      </c>
    </row>
    <row r="7" spans="1:3" ht="21" customHeight="1">
      <c r="A7" s="30" t="s">
        <v>32</v>
      </c>
      <c r="B7" s="212"/>
      <c r="C7" s="21"/>
    </row>
    <row r="8" spans="1:3" ht="27.75" customHeight="1">
      <c r="A8" s="20" t="s">
        <v>110</v>
      </c>
      <c r="B8" s="218">
        <v>463711</v>
      </c>
      <c r="C8" s="5">
        <v>366829</v>
      </c>
    </row>
    <row r="9" spans="1:3" ht="21" customHeight="1">
      <c r="A9" s="20" t="s">
        <v>33</v>
      </c>
      <c r="B9" s="218">
        <v>60214</v>
      </c>
      <c r="C9" s="5">
        <v>85193</v>
      </c>
    </row>
    <row r="10" spans="1:3" ht="21" customHeight="1">
      <c r="A10" s="20" t="s">
        <v>34</v>
      </c>
      <c r="B10" s="218">
        <v>52856</v>
      </c>
      <c r="C10" s="5">
        <v>31027</v>
      </c>
    </row>
    <row r="11" spans="1:3" ht="21" customHeight="1">
      <c r="A11" s="20" t="s">
        <v>35</v>
      </c>
      <c r="B11" s="218">
        <v>189550</v>
      </c>
      <c r="C11" s="5">
        <v>163840</v>
      </c>
    </row>
    <row r="12" spans="1:3" ht="21" customHeight="1">
      <c r="A12" s="20" t="s">
        <v>36</v>
      </c>
      <c r="B12" s="218">
        <v>1500416</v>
      </c>
      <c r="C12" s="5">
        <v>1412961</v>
      </c>
    </row>
    <row r="13" spans="1:3" ht="21" customHeight="1">
      <c r="A13" s="20" t="s">
        <v>37</v>
      </c>
      <c r="B13" s="218">
        <v>880485</v>
      </c>
      <c r="C13" s="5">
        <v>801653</v>
      </c>
    </row>
    <row r="14" spans="1:3" ht="21" customHeight="1">
      <c r="A14" s="20" t="s">
        <v>38</v>
      </c>
      <c r="B14" s="218">
        <v>1485</v>
      </c>
      <c r="C14" s="5">
        <v>1632</v>
      </c>
    </row>
    <row r="15" spans="1:3" ht="21" customHeight="1">
      <c r="A15" s="20" t="s">
        <v>39</v>
      </c>
      <c r="B15" s="218">
        <v>18441</v>
      </c>
      <c r="C15" s="5">
        <v>20110</v>
      </c>
    </row>
    <row r="16" spans="1:3" ht="21" customHeight="1">
      <c r="A16" s="20" t="s">
        <v>40</v>
      </c>
      <c r="B16" s="218">
        <v>46855</v>
      </c>
      <c r="C16" s="5">
        <v>51602</v>
      </c>
    </row>
    <row r="17" spans="1:3" ht="21" customHeight="1">
      <c r="A17" s="20" t="s">
        <v>185</v>
      </c>
      <c r="B17" s="218">
        <v>138</v>
      </c>
      <c r="C17" s="5">
        <v>116</v>
      </c>
    </row>
    <row r="18" spans="1:3" ht="21" customHeight="1">
      <c r="A18" s="20" t="s">
        <v>41</v>
      </c>
      <c r="B18" s="156">
        <v>95</v>
      </c>
      <c r="C18" s="147">
        <v>63</v>
      </c>
    </row>
    <row r="19" spans="1:3" ht="21" customHeight="1" thickBot="1">
      <c r="A19" s="20" t="s">
        <v>42</v>
      </c>
      <c r="B19" s="218">
        <v>106735</v>
      </c>
      <c r="C19" s="5">
        <v>91030</v>
      </c>
    </row>
    <row r="20" spans="1:3" ht="9" customHeight="1">
      <c r="A20" s="20"/>
      <c r="B20" s="219"/>
      <c r="C20" s="8"/>
    </row>
    <row r="21" spans="1:3" ht="21" customHeight="1" thickBot="1">
      <c r="A21" s="20" t="s">
        <v>43</v>
      </c>
      <c r="B21" s="220">
        <v>3320981</v>
      </c>
      <c r="C21" s="15">
        <v>3026056</v>
      </c>
    </row>
    <row r="22" spans="1:3" ht="21" customHeight="1" thickTop="1">
      <c r="A22" s="20"/>
      <c r="B22" s="212"/>
      <c r="C22" s="21"/>
    </row>
    <row r="23" spans="1:3" ht="21" customHeight="1">
      <c r="A23" s="6" t="s">
        <v>44</v>
      </c>
      <c r="B23" s="212"/>
      <c r="C23" s="21"/>
    </row>
    <row r="24" spans="1:3" ht="21" customHeight="1">
      <c r="A24" s="20" t="s">
        <v>45</v>
      </c>
      <c r="B24" s="218">
        <v>189550</v>
      </c>
      <c r="C24" s="5">
        <v>163840</v>
      </c>
    </row>
    <row r="25" spans="1:3" ht="21" customHeight="1">
      <c r="A25" s="20" t="s">
        <v>46</v>
      </c>
      <c r="B25" s="218">
        <v>326495</v>
      </c>
      <c r="C25" s="5">
        <v>267889</v>
      </c>
    </row>
    <row r="26" spans="1:3" ht="21" customHeight="1">
      <c r="A26" s="20" t="s">
        <v>47</v>
      </c>
      <c r="B26" s="218">
        <v>20336</v>
      </c>
      <c r="C26" s="5">
        <v>19206</v>
      </c>
    </row>
    <row r="27" spans="1:3" ht="21" customHeight="1">
      <c r="A27" s="20" t="s">
        <v>48</v>
      </c>
      <c r="B27" s="218">
        <v>60313</v>
      </c>
      <c r="C27" s="5">
        <v>32921</v>
      </c>
    </row>
    <row r="28" spans="1:3" ht="21" customHeight="1">
      <c r="A28" s="20" t="s">
        <v>49</v>
      </c>
      <c r="B28" s="218">
        <v>2183709</v>
      </c>
      <c r="C28" s="5">
        <v>2009273</v>
      </c>
    </row>
    <row r="29" spans="1:3" ht="21" customHeight="1">
      <c r="A29" s="20" t="s">
        <v>50</v>
      </c>
      <c r="B29" s="218">
        <v>426</v>
      </c>
      <c r="C29" s="5">
        <v>116</v>
      </c>
    </row>
    <row r="30" spans="1:3" ht="21" customHeight="1">
      <c r="A30" s="20" t="s">
        <v>51</v>
      </c>
      <c r="B30" s="218">
        <v>71050</v>
      </c>
      <c r="C30" s="5">
        <v>80624</v>
      </c>
    </row>
    <row r="31" spans="1:3" ht="21" customHeight="1">
      <c r="A31" s="20" t="s">
        <v>52</v>
      </c>
      <c r="B31" s="218">
        <v>3979</v>
      </c>
      <c r="C31" s="5">
        <v>7992</v>
      </c>
    </row>
    <row r="32" spans="1:3" ht="21" customHeight="1">
      <c r="A32" s="20" t="s">
        <v>53</v>
      </c>
      <c r="B32" s="218">
        <v>5964</v>
      </c>
      <c r="C32" s="5">
        <v>6480</v>
      </c>
    </row>
    <row r="33" spans="1:3" ht="21" customHeight="1">
      <c r="A33" s="20" t="s">
        <v>54</v>
      </c>
      <c r="B33" s="218">
        <v>139504</v>
      </c>
      <c r="C33" s="5">
        <v>117269</v>
      </c>
    </row>
    <row r="34" spans="1:3" ht="21" customHeight="1" thickBot="1">
      <c r="A34" s="20" t="s">
        <v>55</v>
      </c>
      <c r="B34" s="218" t="s">
        <v>223</v>
      </c>
      <c r="C34" s="5">
        <v>12954</v>
      </c>
    </row>
    <row r="35" spans="1:3" ht="9" customHeight="1">
      <c r="A35" s="20"/>
      <c r="B35" s="219"/>
      <c r="C35" s="8"/>
    </row>
    <row r="36" spans="1:3" ht="21" customHeight="1" thickBot="1">
      <c r="A36" s="20" t="s">
        <v>56</v>
      </c>
      <c r="B36" s="116">
        <v>3001326</v>
      </c>
      <c r="C36" s="13">
        <v>2718564</v>
      </c>
    </row>
    <row r="37" spans="1:3" ht="21" customHeight="1">
      <c r="A37" s="6"/>
      <c r="B37" s="212"/>
      <c r="C37" s="21"/>
    </row>
    <row r="38" spans="1:3" ht="21" customHeight="1">
      <c r="A38" s="6" t="s">
        <v>57</v>
      </c>
      <c r="B38" s="212"/>
      <c r="C38" s="21"/>
    </row>
    <row r="39" spans="1:3" ht="21" customHeight="1">
      <c r="A39" s="20" t="s">
        <v>58</v>
      </c>
      <c r="B39" s="218">
        <v>52864</v>
      </c>
      <c r="C39" s="5">
        <v>52864</v>
      </c>
    </row>
    <row r="40" spans="1:3" ht="21" customHeight="1" thickBot="1">
      <c r="A40" s="20" t="s">
        <v>59</v>
      </c>
      <c r="B40" s="116">
        <v>237438</v>
      </c>
      <c r="C40" s="13">
        <v>225919</v>
      </c>
    </row>
    <row r="41" spans="1:3" ht="9" customHeight="1">
      <c r="A41" s="20"/>
      <c r="B41" s="212"/>
      <c r="C41" s="21"/>
    </row>
    <row r="42" spans="1:3" ht="21" customHeight="1">
      <c r="A42" s="20" t="s">
        <v>60</v>
      </c>
      <c r="B42" s="218">
        <f>SUM(B39:B40)</f>
        <v>290302</v>
      </c>
      <c r="C42" s="5">
        <v>278783</v>
      </c>
    </row>
    <row r="43" spans="1:3" ht="21" customHeight="1">
      <c r="A43" s="20" t="s">
        <v>187</v>
      </c>
      <c r="B43" s="218">
        <v>23476</v>
      </c>
      <c r="C43" s="5">
        <v>23476</v>
      </c>
    </row>
    <row r="44" spans="1:3" ht="21" customHeight="1" thickBot="1">
      <c r="A44" s="20" t="s">
        <v>29</v>
      </c>
      <c r="B44" s="116">
        <v>5877</v>
      </c>
      <c r="C44" s="13">
        <v>5233</v>
      </c>
    </row>
    <row r="45" spans="1:3" ht="9" customHeight="1">
      <c r="A45" s="20"/>
      <c r="B45" s="212"/>
      <c r="C45" s="21"/>
    </row>
    <row r="46" spans="1:3" ht="21" customHeight="1" thickBot="1">
      <c r="A46" s="20" t="s">
        <v>249</v>
      </c>
      <c r="B46" s="116">
        <v>319655</v>
      </c>
      <c r="C46" s="13">
        <v>307492</v>
      </c>
    </row>
    <row r="47" spans="1:3" ht="21" customHeight="1">
      <c r="A47" s="20"/>
      <c r="B47" s="212"/>
      <c r="C47" s="21"/>
    </row>
    <row r="48" spans="1:3" ht="21" customHeight="1" thickBot="1">
      <c r="A48" s="20" t="s">
        <v>61</v>
      </c>
      <c r="B48" s="220">
        <f>SUM(B46,B36)</f>
        <v>3320981</v>
      </c>
      <c r="C48" s="15">
        <f>SUM(C46,C36)</f>
        <v>3026056</v>
      </c>
    </row>
    <row r="49" spans="1:3" ht="21" customHeight="1" thickTop="1">
      <c r="A49" s="40"/>
      <c r="B49" s="221"/>
      <c r="C49" s="39"/>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87"/>
  <sheetViews>
    <sheetView zoomScale="70" zoomScaleNormal="70" zoomScaleSheetLayoutView="100" zoomScalePageLayoutView="0" workbookViewId="0" topLeftCell="A1">
      <selection activeCell="A1" sqref="A1"/>
    </sheetView>
  </sheetViews>
  <sheetFormatPr defaultColWidth="9.140625" defaultRowHeight="21" customHeight="1"/>
  <cols>
    <col min="1" max="1" width="56.57421875" style="2" customWidth="1"/>
    <col min="2" max="9" width="17.7109375" style="2" customWidth="1"/>
    <col min="10" max="16384" width="9.140625" style="2" customWidth="1"/>
  </cols>
  <sheetData>
    <row r="2" s="3" customFormat="1" ht="21" customHeight="1">
      <c r="A2" s="19" t="s">
        <v>88</v>
      </c>
    </row>
    <row r="4" spans="1:9" ht="21" customHeight="1">
      <c r="A4" s="232" t="s">
        <v>243</v>
      </c>
      <c r="B4" s="169" t="s">
        <v>74</v>
      </c>
      <c r="C4" s="169" t="s">
        <v>114</v>
      </c>
      <c r="D4" s="229" t="s">
        <v>76</v>
      </c>
      <c r="E4" s="229" t="s">
        <v>67</v>
      </c>
      <c r="F4" s="229" t="s">
        <v>68</v>
      </c>
      <c r="G4" s="229" t="s">
        <v>77</v>
      </c>
      <c r="H4" s="229" t="s">
        <v>78</v>
      </c>
      <c r="I4" s="229" t="s">
        <v>79</v>
      </c>
    </row>
    <row r="5" spans="1:9" ht="21" customHeight="1" thickBot="1">
      <c r="A5" s="232"/>
      <c r="B5" s="170" t="s">
        <v>75</v>
      </c>
      <c r="C5" s="170" t="s">
        <v>115</v>
      </c>
      <c r="D5" s="230"/>
      <c r="E5" s="230"/>
      <c r="F5" s="230"/>
      <c r="G5" s="230"/>
      <c r="H5" s="230"/>
      <c r="I5" s="230"/>
    </row>
    <row r="6" spans="1:9" ht="21" customHeight="1">
      <c r="A6" s="42"/>
      <c r="B6" s="169" t="s">
        <v>2</v>
      </c>
      <c r="C6" s="169" t="s">
        <v>2</v>
      </c>
      <c r="D6" s="9" t="s">
        <v>2</v>
      </c>
      <c r="E6" s="9" t="s">
        <v>2</v>
      </c>
      <c r="F6" s="167" t="s">
        <v>2</v>
      </c>
      <c r="G6" s="169" t="s">
        <v>2</v>
      </c>
      <c r="H6" s="9" t="s">
        <v>2</v>
      </c>
      <c r="I6" s="9" t="s">
        <v>2</v>
      </c>
    </row>
    <row r="7" spans="1:9" ht="21" customHeight="1">
      <c r="A7" s="29"/>
      <c r="B7" s="169"/>
      <c r="C7" s="169"/>
      <c r="D7" s="9"/>
      <c r="E7" s="9"/>
      <c r="F7" s="9"/>
      <c r="G7" s="169"/>
      <c r="H7" s="9"/>
      <c r="I7" s="9"/>
    </row>
    <row r="8" spans="1:9" ht="21" customHeight="1">
      <c r="A8" s="29" t="s">
        <v>80</v>
      </c>
      <c r="B8" s="169"/>
      <c r="C8" s="169"/>
      <c r="D8" s="9"/>
      <c r="E8" s="9"/>
      <c r="F8" s="9"/>
      <c r="G8" s="169"/>
      <c r="H8" s="9"/>
      <c r="I8" s="9"/>
    </row>
    <row r="9" spans="1:9" ht="21" customHeight="1">
      <c r="A9" s="29" t="s">
        <v>81</v>
      </c>
      <c r="B9" s="159">
        <v>2014</v>
      </c>
      <c r="C9" s="159">
        <v>14846</v>
      </c>
      <c r="D9" s="159">
        <v>12623</v>
      </c>
      <c r="E9" s="159">
        <v>3437</v>
      </c>
      <c r="F9" s="159">
        <v>1818</v>
      </c>
      <c r="G9" s="159">
        <f>SUM(B9:F9)</f>
        <v>34738</v>
      </c>
      <c r="H9" s="159" t="s">
        <v>182</v>
      </c>
      <c r="I9" s="159">
        <f>SUM(G9:H9)</f>
        <v>34738</v>
      </c>
    </row>
    <row r="10" spans="1:9" ht="21" customHeight="1" thickBot="1">
      <c r="A10" s="29" t="s">
        <v>82</v>
      </c>
      <c r="B10" s="160">
        <v>10955</v>
      </c>
      <c r="C10" s="160">
        <v>-1352</v>
      </c>
      <c r="D10" s="160">
        <v>-8840</v>
      </c>
      <c r="E10" s="160">
        <v>-13</v>
      </c>
      <c r="F10" s="160">
        <v>-750</v>
      </c>
      <c r="G10" s="160">
        <f>SUM(B10:F10)</f>
        <v>0</v>
      </c>
      <c r="H10" s="160" t="s">
        <v>182</v>
      </c>
      <c r="I10" s="160" t="s">
        <v>198</v>
      </c>
    </row>
    <row r="11" spans="1:9" ht="21" customHeight="1">
      <c r="A11" s="29"/>
      <c r="B11" s="159">
        <f aca="true" t="shared" si="0" ref="B11:G11">SUM(B9:B10)</f>
        <v>12969</v>
      </c>
      <c r="C11" s="159">
        <f t="shared" si="0"/>
        <v>13494</v>
      </c>
      <c r="D11" s="159">
        <f t="shared" si="0"/>
        <v>3783</v>
      </c>
      <c r="E11" s="159">
        <f t="shared" si="0"/>
        <v>3424</v>
      </c>
      <c r="F11" s="159">
        <f t="shared" si="0"/>
        <v>1068</v>
      </c>
      <c r="G11" s="159">
        <f t="shared" si="0"/>
        <v>34738</v>
      </c>
      <c r="H11" s="159" t="s">
        <v>198</v>
      </c>
      <c r="I11" s="159">
        <f>SUM(G11:H11)</f>
        <v>34738</v>
      </c>
    </row>
    <row r="12" spans="1:9" ht="21" customHeight="1">
      <c r="A12" s="29"/>
      <c r="B12" s="60"/>
      <c r="C12" s="60"/>
      <c r="D12" s="60"/>
      <c r="E12" s="60"/>
      <c r="F12" s="60"/>
      <c r="G12" s="60"/>
      <c r="H12" s="60"/>
      <c r="I12" s="60"/>
    </row>
    <row r="13" spans="1:9" ht="21" customHeight="1">
      <c r="A13" s="29" t="s">
        <v>83</v>
      </c>
      <c r="B13" s="159">
        <v>7092</v>
      </c>
      <c r="C13" s="159">
        <v>3522</v>
      </c>
      <c r="D13" s="159">
        <v>253</v>
      </c>
      <c r="E13" s="159">
        <v>-626</v>
      </c>
      <c r="F13" s="159">
        <v>1262</v>
      </c>
      <c r="G13" s="159">
        <f aca="true" t="shared" si="1" ref="G13:G18">SUM(B13:F13)</f>
        <v>11503</v>
      </c>
      <c r="H13" s="159">
        <v>-661</v>
      </c>
      <c r="I13" s="159">
        <f aca="true" t="shared" si="2" ref="I13:I21">SUM(G13:H13)</f>
        <v>10842</v>
      </c>
    </row>
    <row r="14" spans="1:9" ht="21" customHeight="1">
      <c r="A14" s="29" t="s">
        <v>11</v>
      </c>
      <c r="B14" s="159" t="s">
        <v>182</v>
      </c>
      <c r="C14" s="159" t="s">
        <v>182</v>
      </c>
      <c r="D14" s="159" t="s">
        <v>182</v>
      </c>
      <c r="E14" s="159">
        <v>18482</v>
      </c>
      <c r="F14" s="159" t="s">
        <v>182</v>
      </c>
      <c r="G14" s="159">
        <f t="shared" si="1"/>
        <v>18482</v>
      </c>
      <c r="H14" s="159">
        <v>-22</v>
      </c>
      <c r="I14" s="159">
        <f t="shared" si="2"/>
        <v>18460</v>
      </c>
    </row>
    <row r="15" spans="1:9" ht="21" customHeight="1">
      <c r="A15" s="29" t="s">
        <v>244</v>
      </c>
      <c r="B15" s="159">
        <v>1004</v>
      </c>
      <c r="C15" s="159">
        <v>1311</v>
      </c>
      <c r="D15" s="159">
        <v>2012</v>
      </c>
      <c r="E15" s="159">
        <v>259</v>
      </c>
      <c r="F15" s="159">
        <v>435</v>
      </c>
      <c r="G15" s="159">
        <f t="shared" si="1"/>
        <v>5021</v>
      </c>
      <c r="H15" s="159">
        <v>153</v>
      </c>
      <c r="I15" s="159">
        <f t="shared" si="2"/>
        <v>5174</v>
      </c>
    </row>
    <row r="16" spans="1:9" ht="36" customHeight="1">
      <c r="A16" s="29" t="s">
        <v>201</v>
      </c>
      <c r="B16" s="159" t="s">
        <v>182</v>
      </c>
      <c r="C16" s="159" t="s">
        <v>182</v>
      </c>
      <c r="D16" s="159">
        <v>208</v>
      </c>
      <c r="E16" s="159">
        <v>1743</v>
      </c>
      <c r="F16" s="159">
        <v>-3</v>
      </c>
      <c r="G16" s="159">
        <f t="shared" si="1"/>
        <v>1948</v>
      </c>
      <c r="H16" s="159">
        <v>11</v>
      </c>
      <c r="I16" s="159">
        <f t="shared" si="2"/>
        <v>1959</v>
      </c>
    </row>
    <row r="17" spans="1:9" ht="21" customHeight="1">
      <c r="A17" s="29" t="s">
        <v>233</v>
      </c>
      <c r="B17" s="159" t="s">
        <v>182</v>
      </c>
      <c r="C17" s="159">
        <v>7</v>
      </c>
      <c r="D17" s="159">
        <v>4376</v>
      </c>
      <c r="E17" s="159">
        <v>189</v>
      </c>
      <c r="F17" s="159" t="s">
        <v>182</v>
      </c>
      <c r="G17" s="159">
        <f t="shared" si="1"/>
        <v>4572</v>
      </c>
      <c r="H17" s="159" t="s">
        <v>182</v>
      </c>
      <c r="I17" s="159">
        <f t="shared" si="2"/>
        <v>4572</v>
      </c>
    </row>
    <row r="18" spans="1:9" ht="21" customHeight="1" thickBot="1">
      <c r="A18" s="29" t="s">
        <v>14</v>
      </c>
      <c r="B18" s="159">
        <v>18</v>
      </c>
      <c r="C18" s="159">
        <v>5</v>
      </c>
      <c r="D18" s="159">
        <v>80</v>
      </c>
      <c r="E18" s="159">
        <v>123</v>
      </c>
      <c r="F18" s="159">
        <v>2055</v>
      </c>
      <c r="G18" s="159">
        <f t="shared" si="1"/>
        <v>2281</v>
      </c>
      <c r="H18" s="159">
        <v>-1385</v>
      </c>
      <c r="I18" s="159">
        <f t="shared" si="2"/>
        <v>896</v>
      </c>
    </row>
    <row r="19" spans="1:9" ht="21" customHeight="1">
      <c r="A19" s="29"/>
      <c r="B19" s="64"/>
      <c r="C19" s="64"/>
      <c r="D19" s="64"/>
      <c r="E19" s="64"/>
      <c r="F19" s="64"/>
      <c r="G19" s="64"/>
      <c r="H19" s="64"/>
      <c r="I19" s="64"/>
    </row>
    <row r="20" spans="1:9" ht="21" customHeight="1">
      <c r="A20" s="28" t="s">
        <v>15</v>
      </c>
      <c r="B20" s="159">
        <f aca="true" t="shared" si="3" ref="B20:H20">SUM(B11:B18)</f>
        <v>21083</v>
      </c>
      <c r="C20" s="159">
        <f t="shared" si="3"/>
        <v>18339</v>
      </c>
      <c r="D20" s="159">
        <f t="shared" si="3"/>
        <v>10712</v>
      </c>
      <c r="E20" s="159">
        <f t="shared" si="3"/>
        <v>23594</v>
      </c>
      <c r="F20" s="159">
        <f t="shared" si="3"/>
        <v>4817</v>
      </c>
      <c r="G20" s="159">
        <f t="shared" si="3"/>
        <v>78545</v>
      </c>
      <c r="H20" s="159">
        <f t="shared" si="3"/>
        <v>-1904</v>
      </c>
      <c r="I20" s="159">
        <f t="shared" si="2"/>
        <v>76641</v>
      </c>
    </row>
    <row r="21" spans="1:9" ht="36" customHeight="1" thickBot="1">
      <c r="A21" s="29" t="s">
        <v>18</v>
      </c>
      <c r="B21" s="160" t="s">
        <v>182</v>
      </c>
      <c r="C21" s="160" t="s">
        <v>182</v>
      </c>
      <c r="D21" s="160" t="s">
        <v>182</v>
      </c>
      <c r="E21" s="160">
        <v>-22167</v>
      </c>
      <c r="F21" s="160" t="s">
        <v>182</v>
      </c>
      <c r="G21" s="160">
        <f>SUM(B21:F21)</f>
        <v>-22167</v>
      </c>
      <c r="H21" s="160" t="s">
        <v>182</v>
      </c>
      <c r="I21" s="160">
        <f t="shared" si="2"/>
        <v>-22167</v>
      </c>
    </row>
    <row r="22" spans="1:9" ht="21" customHeight="1">
      <c r="A22" s="29"/>
      <c r="B22" s="159"/>
      <c r="C22" s="159"/>
      <c r="D22" s="159"/>
      <c r="E22" s="159"/>
      <c r="F22" s="159"/>
      <c r="G22" s="159"/>
      <c r="H22" s="159"/>
      <c r="I22" s="159"/>
    </row>
    <row r="23" spans="1:9" ht="36" customHeight="1">
      <c r="A23" s="28" t="s">
        <v>19</v>
      </c>
      <c r="B23" s="159">
        <f aca="true" t="shared" si="4" ref="B23:I23">SUM(B20:B21)</f>
        <v>21083</v>
      </c>
      <c r="C23" s="159">
        <f t="shared" si="4"/>
        <v>18339</v>
      </c>
      <c r="D23" s="159">
        <f t="shared" si="4"/>
        <v>10712</v>
      </c>
      <c r="E23" s="159">
        <f t="shared" si="4"/>
        <v>1427</v>
      </c>
      <c r="F23" s="159">
        <f t="shared" si="4"/>
        <v>4817</v>
      </c>
      <c r="G23" s="159">
        <f t="shared" si="4"/>
        <v>56378</v>
      </c>
      <c r="H23" s="159">
        <f t="shared" si="4"/>
        <v>-1904</v>
      </c>
      <c r="I23" s="159">
        <f t="shared" si="4"/>
        <v>54474</v>
      </c>
    </row>
    <row r="24" spans="1:9" ht="21" customHeight="1" thickBot="1">
      <c r="A24" s="29" t="s">
        <v>85</v>
      </c>
      <c r="B24" s="159">
        <v>-421</v>
      </c>
      <c r="C24" s="159">
        <v>-1877</v>
      </c>
      <c r="D24" s="159">
        <v>-87</v>
      </c>
      <c r="E24" s="160">
        <v>-36</v>
      </c>
      <c r="F24" s="160">
        <v>-286</v>
      </c>
      <c r="G24" s="160">
        <f>SUM(B24:F24)</f>
        <v>-2707</v>
      </c>
      <c r="H24" s="159" t="s">
        <v>182</v>
      </c>
      <c r="I24" s="159">
        <f>SUM(G24:H24)</f>
        <v>-2707</v>
      </c>
    </row>
    <row r="25" spans="1:9" ht="21" customHeight="1">
      <c r="A25" s="29"/>
      <c r="B25" s="161"/>
      <c r="C25" s="161"/>
      <c r="D25" s="161"/>
      <c r="E25" s="159"/>
      <c r="F25" s="159"/>
      <c r="G25" s="159"/>
      <c r="H25" s="161"/>
      <c r="I25" s="161"/>
    </row>
    <row r="26" spans="1:9" ht="21" customHeight="1">
      <c r="A26" s="28" t="s">
        <v>21</v>
      </c>
      <c r="B26" s="159">
        <f aca="true" t="shared" si="5" ref="B26:I26">SUM(B23:B24)</f>
        <v>20662</v>
      </c>
      <c r="C26" s="159">
        <f t="shared" si="5"/>
        <v>16462</v>
      </c>
      <c r="D26" s="159">
        <f t="shared" si="5"/>
        <v>10625</v>
      </c>
      <c r="E26" s="159">
        <f t="shared" si="5"/>
        <v>1391</v>
      </c>
      <c r="F26" s="159">
        <f t="shared" si="5"/>
        <v>4531</v>
      </c>
      <c r="G26" s="159">
        <f t="shared" si="5"/>
        <v>53671</v>
      </c>
      <c r="H26" s="159">
        <f t="shared" si="5"/>
        <v>-1904</v>
      </c>
      <c r="I26" s="159">
        <f t="shared" si="5"/>
        <v>51767</v>
      </c>
    </row>
    <row r="27" spans="1:9" ht="21" customHeight="1" thickBot="1">
      <c r="A27" s="29" t="s">
        <v>22</v>
      </c>
      <c r="B27" s="159">
        <v>-9684</v>
      </c>
      <c r="C27" s="159">
        <v>-3427</v>
      </c>
      <c r="D27" s="159">
        <v>-1269</v>
      </c>
      <c r="E27" s="159">
        <v>-537</v>
      </c>
      <c r="F27" s="159">
        <v>-3334</v>
      </c>
      <c r="G27" s="159">
        <f>SUM(B27:F27)</f>
        <v>-18251</v>
      </c>
      <c r="H27" s="159">
        <v>1904</v>
      </c>
      <c r="I27" s="159">
        <f>SUM(G27:H27)</f>
        <v>-16347</v>
      </c>
    </row>
    <row r="28" spans="1:9" ht="21" customHeight="1">
      <c r="A28" s="29"/>
      <c r="B28" s="161"/>
      <c r="C28" s="161"/>
      <c r="D28" s="161"/>
      <c r="E28" s="161"/>
      <c r="F28" s="161"/>
      <c r="G28" s="161"/>
      <c r="H28" s="161"/>
      <c r="I28" s="161"/>
    </row>
    <row r="29" spans="1:9" ht="21" customHeight="1">
      <c r="A29" s="28" t="s">
        <v>23</v>
      </c>
      <c r="B29" s="159">
        <f aca="true" t="shared" si="6" ref="B29:G29">SUM(B26:B27)</f>
        <v>10978</v>
      </c>
      <c r="C29" s="159">
        <f t="shared" si="6"/>
        <v>13035</v>
      </c>
      <c r="D29" s="159">
        <f t="shared" si="6"/>
        <v>9356</v>
      </c>
      <c r="E29" s="159">
        <f t="shared" si="6"/>
        <v>854</v>
      </c>
      <c r="F29" s="159">
        <f t="shared" si="6"/>
        <v>1197</v>
      </c>
      <c r="G29" s="159">
        <f t="shared" si="6"/>
        <v>35420</v>
      </c>
      <c r="H29" s="159" t="s">
        <v>182</v>
      </c>
      <c r="I29" s="159">
        <f>SUM(I26:I27)</f>
        <v>35420</v>
      </c>
    </row>
    <row r="30" spans="1:9" ht="36" customHeight="1">
      <c r="A30" s="29" t="s">
        <v>245</v>
      </c>
      <c r="B30" s="159" t="s">
        <v>182</v>
      </c>
      <c r="C30" s="159" t="s">
        <v>182</v>
      </c>
      <c r="D30" s="159" t="s">
        <v>182</v>
      </c>
      <c r="E30" s="159" t="s">
        <v>182</v>
      </c>
      <c r="F30" s="159">
        <v>-1622</v>
      </c>
      <c r="G30" s="159">
        <f>SUM(B30:F30)</f>
        <v>-1622</v>
      </c>
      <c r="H30" s="159" t="s">
        <v>182</v>
      </c>
      <c r="I30" s="159">
        <f>SUM(G30:H30)</f>
        <v>-1622</v>
      </c>
    </row>
    <row r="31" spans="1:9" ht="36" customHeight="1">
      <c r="A31" s="29" t="s">
        <v>202</v>
      </c>
      <c r="B31" s="159">
        <v>-3</v>
      </c>
      <c r="C31" s="159" t="s">
        <v>182</v>
      </c>
      <c r="D31" s="159" t="s">
        <v>182</v>
      </c>
      <c r="E31" s="159" t="s">
        <v>182</v>
      </c>
      <c r="F31" s="159">
        <v>-60</v>
      </c>
      <c r="G31" s="159">
        <f>SUM(B31:F31)</f>
        <v>-63</v>
      </c>
      <c r="H31" s="159" t="s">
        <v>182</v>
      </c>
      <c r="I31" s="159">
        <f>SUM(G31:H31)</f>
        <v>-63</v>
      </c>
    </row>
    <row r="32" spans="1:9" ht="36" customHeight="1" thickBot="1">
      <c r="A32" s="29" t="s">
        <v>246</v>
      </c>
      <c r="B32" s="160">
        <v>42</v>
      </c>
      <c r="C32" s="160" t="s">
        <v>182</v>
      </c>
      <c r="D32" s="160">
        <v>5</v>
      </c>
      <c r="E32" s="160" t="s">
        <v>182</v>
      </c>
      <c r="F32" s="160">
        <v>-199</v>
      </c>
      <c r="G32" s="160">
        <f>SUM(B32:F32)</f>
        <v>-152</v>
      </c>
      <c r="H32" s="160" t="s">
        <v>182</v>
      </c>
      <c r="I32" s="160">
        <f>SUM(G32:H32)</f>
        <v>-152</v>
      </c>
    </row>
    <row r="33" spans="1:9" ht="21" customHeight="1">
      <c r="A33" s="29"/>
      <c r="B33" s="159"/>
      <c r="C33" s="159"/>
      <c r="D33" s="159"/>
      <c r="E33" s="159"/>
      <c r="F33" s="159"/>
      <c r="G33" s="159"/>
      <c r="H33" s="159"/>
      <c r="I33" s="159"/>
    </row>
    <row r="34" spans="1:9" ht="21" customHeight="1" thickBot="1">
      <c r="A34" s="222" t="s">
        <v>255</v>
      </c>
      <c r="B34" s="162">
        <f>SUM(B29:B32)</f>
        <v>11017</v>
      </c>
      <c r="C34" s="162">
        <f aca="true" t="shared" si="7" ref="C34:I34">SUM(C29:C32)</f>
        <v>13035</v>
      </c>
      <c r="D34" s="162">
        <f t="shared" si="7"/>
        <v>9361</v>
      </c>
      <c r="E34" s="162">
        <f t="shared" si="7"/>
        <v>854</v>
      </c>
      <c r="F34" s="162">
        <f t="shared" si="7"/>
        <v>-684</v>
      </c>
      <c r="G34" s="162">
        <f t="shared" si="7"/>
        <v>33583</v>
      </c>
      <c r="H34" s="162" t="s">
        <v>186</v>
      </c>
      <c r="I34" s="162">
        <f t="shared" si="7"/>
        <v>33583</v>
      </c>
    </row>
    <row r="35" spans="1:9" ht="21" customHeight="1" thickTop="1">
      <c r="A35" s="42"/>
      <c r="B35" s="155"/>
      <c r="C35" s="155"/>
      <c r="D35" s="155"/>
      <c r="E35" s="155"/>
      <c r="F35" s="155"/>
      <c r="G35" s="155"/>
      <c r="H35" s="155"/>
      <c r="I35" s="155"/>
    </row>
    <row r="36" spans="1:9" ht="21" customHeight="1">
      <c r="A36" s="28" t="s">
        <v>242</v>
      </c>
      <c r="B36" s="155"/>
      <c r="C36" s="155"/>
      <c r="D36" s="155"/>
      <c r="E36" s="155"/>
      <c r="F36" s="155"/>
      <c r="G36" s="155"/>
      <c r="H36" s="155"/>
      <c r="I36" s="155"/>
    </row>
    <row r="37" spans="1:9" ht="21" customHeight="1">
      <c r="A37" s="28" t="s">
        <v>32</v>
      </c>
      <c r="B37" s="155"/>
      <c r="C37" s="155"/>
      <c r="D37" s="155"/>
      <c r="E37" s="155"/>
      <c r="F37" s="155"/>
      <c r="G37" s="155"/>
      <c r="H37" s="155"/>
      <c r="I37" s="155"/>
    </row>
    <row r="38" spans="1:9" ht="21" customHeight="1">
      <c r="A38" s="54" t="s">
        <v>86</v>
      </c>
      <c r="B38" s="155">
        <v>491213</v>
      </c>
      <c r="C38" s="155">
        <v>985638</v>
      </c>
      <c r="D38" s="155">
        <v>1538239</v>
      </c>
      <c r="E38" s="155">
        <v>179865</v>
      </c>
      <c r="F38" s="155">
        <v>159589</v>
      </c>
      <c r="G38" s="155">
        <f>SUM(B38:F38)</f>
        <v>3354544</v>
      </c>
      <c r="H38" s="155">
        <v>-35048</v>
      </c>
      <c r="I38" s="155">
        <f>SUM(G38:H38)</f>
        <v>3319496</v>
      </c>
    </row>
    <row r="39" spans="1:9" ht="21" customHeight="1">
      <c r="A39" s="54" t="s">
        <v>126</v>
      </c>
      <c r="B39" s="163">
        <v>603</v>
      </c>
      <c r="C39" s="163" t="s">
        <v>182</v>
      </c>
      <c r="D39" s="163">
        <v>9</v>
      </c>
      <c r="E39" s="163" t="s">
        <v>182</v>
      </c>
      <c r="F39" s="163">
        <v>873</v>
      </c>
      <c r="G39" s="163">
        <f>SUM(B39:F39)</f>
        <v>1485</v>
      </c>
      <c r="H39" s="163" t="s">
        <v>182</v>
      </c>
      <c r="I39" s="163">
        <f>SUM(G39:H39)</f>
        <v>1485</v>
      </c>
    </row>
    <row r="40" spans="1:9" ht="21" customHeight="1" thickBot="1">
      <c r="A40" s="42"/>
      <c r="B40" s="162">
        <f>SUM(B38:B39)</f>
        <v>491816</v>
      </c>
      <c r="C40" s="162">
        <f aca="true" t="shared" si="8" ref="C40:I40">SUM(C38:C39)</f>
        <v>985638</v>
      </c>
      <c r="D40" s="162">
        <f t="shared" si="8"/>
        <v>1538248</v>
      </c>
      <c r="E40" s="162">
        <f t="shared" si="8"/>
        <v>179865</v>
      </c>
      <c r="F40" s="162">
        <f t="shared" si="8"/>
        <v>160462</v>
      </c>
      <c r="G40" s="162">
        <f t="shared" si="8"/>
        <v>3356029</v>
      </c>
      <c r="H40" s="162">
        <f t="shared" si="8"/>
        <v>-35048</v>
      </c>
      <c r="I40" s="162">
        <f t="shared" si="8"/>
        <v>3320981</v>
      </c>
    </row>
    <row r="41" spans="1:9" ht="21" customHeight="1" thickTop="1">
      <c r="A41" s="42"/>
      <c r="B41" s="155"/>
      <c r="C41" s="155"/>
      <c r="D41" s="155"/>
      <c r="E41" s="155"/>
      <c r="F41" s="155"/>
      <c r="G41" s="155"/>
      <c r="H41" s="155"/>
      <c r="I41" s="155"/>
    </row>
    <row r="42" spans="1:9" ht="21" customHeight="1">
      <c r="A42" s="28" t="s">
        <v>44</v>
      </c>
      <c r="B42" s="155"/>
      <c r="C42" s="155"/>
      <c r="D42" s="155"/>
      <c r="E42" s="155"/>
      <c r="F42" s="155"/>
      <c r="G42" s="155"/>
      <c r="H42" s="155"/>
      <c r="I42" s="155"/>
    </row>
    <row r="43" spans="1:9" ht="21" customHeight="1" thickBot="1">
      <c r="A43" s="54" t="s">
        <v>87</v>
      </c>
      <c r="B43" s="164">
        <v>1159255</v>
      </c>
      <c r="C43" s="164">
        <v>1013145</v>
      </c>
      <c r="D43" s="164">
        <v>601497</v>
      </c>
      <c r="E43" s="164">
        <v>168463</v>
      </c>
      <c r="F43" s="164">
        <v>94014</v>
      </c>
      <c r="G43" s="164">
        <f>SUM(B43:F43)</f>
        <v>3036374</v>
      </c>
      <c r="H43" s="164">
        <v>-35048</v>
      </c>
      <c r="I43" s="164">
        <f>SUM(G43:H43)</f>
        <v>3001326</v>
      </c>
    </row>
    <row r="44" spans="1:9" ht="21" customHeight="1" thickTop="1">
      <c r="A44" s="42"/>
      <c r="B44" s="9" t="s">
        <v>247</v>
      </c>
      <c r="C44" s="169"/>
      <c r="D44" s="9"/>
      <c r="E44" s="9"/>
      <c r="F44" s="9"/>
      <c r="G44" s="169"/>
      <c r="H44" s="9"/>
      <c r="I44" s="9"/>
    </row>
    <row r="45" spans="1:9" ht="21" customHeight="1">
      <c r="A45" s="45"/>
      <c r="B45" s="46"/>
      <c r="C45" s="46"/>
      <c r="D45" s="46"/>
      <c r="E45" s="46"/>
      <c r="F45" s="46"/>
      <c r="G45" s="46"/>
      <c r="H45" s="46"/>
      <c r="I45" s="46"/>
    </row>
    <row r="47" spans="1:9" ht="21" customHeight="1">
      <c r="A47" s="231" t="s">
        <v>229</v>
      </c>
      <c r="B47" s="9" t="s">
        <v>74</v>
      </c>
      <c r="C47" s="169" t="s">
        <v>114</v>
      </c>
      <c r="D47" s="229" t="s">
        <v>76</v>
      </c>
      <c r="E47" s="229" t="s">
        <v>67</v>
      </c>
      <c r="F47" s="229" t="s">
        <v>68</v>
      </c>
      <c r="G47" s="229" t="s">
        <v>77</v>
      </c>
      <c r="H47" s="229" t="s">
        <v>78</v>
      </c>
      <c r="I47" s="229" t="s">
        <v>79</v>
      </c>
    </row>
    <row r="48" spans="1:9" ht="21" customHeight="1" thickBot="1">
      <c r="A48" s="231"/>
      <c r="B48" s="16" t="s">
        <v>75</v>
      </c>
      <c r="C48" s="170" t="s">
        <v>115</v>
      </c>
      <c r="D48" s="230"/>
      <c r="E48" s="230"/>
      <c r="F48" s="230"/>
      <c r="G48" s="230"/>
      <c r="H48" s="230"/>
      <c r="I48" s="230"/>
    </row>
    <row r="49" spans="1:9" ht="21" customHeight="1">
      <c r="A49" s="178"/>
      <c r="B49" s="9" t="s">
        <v>2</v>
      </c>
      <c r="C49" s="169" t="s">
        <v>2</v>
      </c>
      <c r="D49" s="9" t="s">
        <v>2</v>
      </c>
      <c r="E49" s="9" t="s">
        <v>2</v>
      </c>
      <c r="F49" s="167" t="s">
        <v>2</v>
      </c>
      <c r="G49" s="169" t="s">
        <v>2</v>
      </c>
      <c r="H49" s="9" t="s">
        <v>2</v>
      </c>
      <c r="I49" s="9" t="s">
        <v>2</v>
      </c>
    </row>
    <row r="50" spans="1:9" ht="21" customHeight="1">
      <c r="A50" s="29"/>
      <c r="B50" s="10"/>
      <c r="C50" s="171"/>
      <c r="D50" s="10"/>
      <c r="E50" s="10"/>
      <c r="F50" s="10"/>
      <c r="G50" s="171"/>
      <c r="H50" s="10"/>
      <c r="I50" s="10"/>
    </row>
    <row r="51" spans="1:9" ht="21" customHeight="1">
      <c r="A51" s="196" t="s">
        <v>80</v>
      </c>
      <c r="B51" s="193"/>
      <c r="C51" s="193"/>
      <c r="D51" s="193"/>
      <c r="E51" s="193"/>
      <c r="F51" s="193"/>
      <c r="G51" s="193"/>
      <c r="H51" s="193"/>
      <c r="I51" s="193"/>
    </row>
    <row r="52" spans="1:9" ht="21" customHeight="1">
      <c r="A52" s="196" t="s">
        <v>81</v>
      </c>
      <c r="B52" s="202">
        <v>7</v>
      </c>
      <c r="C52" s="202">
        <v>16406</v>
      </c>
      <c r="D52" s="202">
        <v>18551</v>
      </c>
      <c r="E52" s="202">
        <v>3265</v>
      </c>
      <c r="F52" s="202">
        <v>2294</v>
      </c>
      <c r="G52" s="202">
        <f>SUM(B52:F52)</f>
        <v>40523</v>
      </c>
      <c r="H52" s="202" t="s">
        <v>182</v>
      </c>
      <c r="I52" s="202">
        <f>SUM(G52:H52)</f>
        <v>40523</v>
      </c>
    </row>
    <row r="53" spans="1:9" ht="21" customHeight="1" thickBot="1">
      <c r="A53" s="196" t="s">
        <v>82</v>
      </c>
      <c r="B53" s="203">
        <v>13300</v>
      </c>
      <c r="C53" s="203">
        <v>-1665</v>
      </c>
      <c r="D53" s="203">
        <v>-9995</v>
      </c>
      <c r="E53" s="203">
        <v>-18</v>
      </c>
      <c r="F53" s="203">
        <v>-1622</v>
      </c>
      <c r="G53" s="203">
        <f>SUM(B53:F53)</f>
        <v>0</v>
      </c>
      <c r="H53" s="203" t="s">
        <v>182</v>
      </c>
      <c r="I53" s="203" t="s">
        <v>182</v>
      </c>
    </row>
    <row r="54" spans="1:9" ht="21" customHeight="1">
      <c r="A54" s="196"/>
      <c r="B54" s="202">
        <f aca="true" t="shared" si="9" ref="B54:G54">SUM(B52:B53)</f>
        <v>13307</v>
      </c>
      <c r="C54" s="202">
        <f t="shared" si="9"/>
        <v>14741</v>
      </c>
      <c r="D54" s="202">
        <f t="shared" si="9"/>
        <v>8556</v>
      </c>
      <c r="E54" s="202">
        <f t="shared" si="9"/>
        <v>3247</v>
      </c>
      <c r="F54" s="202">
        <f t="shared" si="9"/>
        <v>672</v>
      </c>
      <c r="G54" s="202">
        <f t="shared" si="9"/>
        <v>40523</v>
      </c>
      <c r="H54" s="202" t="s">
        <v>182</v>
      </c>
      <c r="I54" s="202">
        <f>SUM(G54:H54)</f>
        <v>40523</v>
      </c>
    </row>
    <row r="55" spans="1:9" ht="21" customHeight="1">
      <c r="A55" s="196"/>
      <c r="B55" s="55"/>
      <c r="C55" s="55"/>
      <c r="D55" s="55"/>
      <c r="E55" s="55"/>
      <c r="F55" s="55"/>
      <c r="G55" s="55"/>
      <c r="H55" s="55"/>
      <c r="I55" s="55"/>
    </row>
    <row r="56" spans="1:9" ht="21" customHeight="1">
      <c r="A56" s="196" t="s">
        <v>83</v>
      </c>
      <c r="B56" s="202">
        <v>7077</v>
      </c>
      <c r="C56" s="202">
        <v>3939</v>
      </c>
      <c r="D56" s="202">
        <v>457</v>
      </c>
      <c r="E56" s="202">
        <v>-1322</v>
      </c>
      <c r="F56" s="202">
        <v>1166</v>
      </c>
      <c r="G56" s="202">
        <f aca="true" t="shared" si="10" ref="G56:G61">SUM(B56:F56)</f>
        <v>11317</v>
      </c>
      <c r="H56" s="202">
        <v>-398</v>
      </c>
      <c r="I56" s="202">
        <f aca="true" t="shared" si="11" ref="I56:I61">SUM(G56:H56)</f>
        <v>10919</v>
      </c>
    </row>
    <row r="57" spans="1:9" ht="21" customHeight="1">
      <c r="A57" s="196" t="s">
        <v>11</v>
      </c>
      <c r="B57" s="202" t="s">
        <v>182</v>
      </c>
      <c r="C57" s="202" t="s">
        <v>182</v>
      </c>
      <c r="D57" s="202" t="s">
        <v>182</v>
      </c>
      <c r="E57" s="202">
        <v>18433</v>
      </c>
      <c r="F57" s="202" t="s">
        <v>182</v>
      </c>
      <c r="G57" s="202">
        <f t="shared" si="10"/>
        <v>18433</v>
      </c>
      <c r="H57" s="202">
        <v>-21</v>
      </c>
      <c r="I57" s="202">
        <f t="shared" si="11"/>
        <v>18412</v>
      </c>
    </row>
    <row r="58" spans="1:9" ht="21" customHeight="1">
      <c r="A58" s="196" t="s">
        <v>84</v>
      </c>
      <c r="B58" s="202">
        <v>789</v>
      </c>
      <c r="C58" s="202">
        <v>1389</v>
      </c>
      <c r="D58" s="202">
        <v>3098</v>
      </c>
      <c r="E58" s="202">
        <v>-911</v>
      </c>
      <c r="F58" s="202">
        <v>371</v>
      </c>
      <c r="G58" s="202">
        <f t="shared" si="10"/>
        <v>4736</v>
      </c>
      <c r="H58" s="202">
        <v>64</v>
      </c>
      <c r="I58" s="202">
        <f t="shared" si="11"/>
        <v>4800</v>
      </c>
    </row>
    <row r="59" spans="1:9" ht="36" customHeight="1">
      <c r="A59" s="196" t="s">
        <v>234</v>
      </c>
      <c r="B59" s="202">
        <v>-1</v>
      </c>
      <c r="C59" s="202" t="s">
        <v>182</v>
      </c>
      <c r="D59" s="202">
        <v>346</v>
      </c>
      <c r="E59" s="202">
        <v>2889</v>
      </c>
      <c r="F59" s="202">
        <v>1</v>
      </c>
      <c r="G59" s="202">
        <f t="shared" si="10"/>
        <v>3235</v>
      </c>
      <c r="H59" s="202">
        <v>8</v>
      </c>
      <c r="I59" s="202">
        <f t="shared" si="11"/>
        <v>3243</v>
      </c>
    </row>
    <row r="60" spans="1:9" ht="21" customHeight="1">
      <c r="A60" s="196" t="s">
        <v>233</v>
      </c>
      <c r="B60" s="202" t="s">
        <v>182</v>
      </c>
      <c r="C60" s="202">
        <v>17</v>
      </c>
      <c r="D60" s="202">
        <v>754</v>
      </c>
      <c r="E60" s="202">
        <v>53</v>
      </c>
      <c r="F60" s="202" t="s">
        <v>182</v>
      </c>
      <c r="G60" s="202">
        <f t="shared" si="10"/>
        <v>824</v>
      </c>
      <c r="H60" s="202" t="s">
        <v>182</v>
      </c>
      <c r="I60" s="202">
        <f t="shared" si="11"/>
        <v>824</v>
      </c>
    </row>
    <row r="61" spans="1:9" ht="21" customHeight="1" thickBot="1">
      <c r="A61" s="196" t="s">
        <v>14</v>
      </c>
      <c r="B61" s="202">
        <v>101</v>
      </c>
      <c r="C61" s="202">
        <v>2</v>
      </c>
      <c r="D61" s="202">
        <v>45</v>
      </c>
      <c r="E61" s="202">
        <v>126</v>
      </c>
      <c r="F61" s="202">
        <v>2083</v>
      </c>
      <c r="G61" s="202">
        <f t="shared" si="10"/>
        <v>2357</v>
      </c>
      <c r="H61" s="202">
        <v>-1342</v>
      </c>
      <c r="I61" s="202">
        <f t="shared" si="11"/>
        <v>1015</v>
      </c>
    </row>
    <row r="62" spans="1:9" ht="21" customHeight="1">
      <c r="A62" s="196"/>
      <c r="B62" s="204"/>
      <c r="C62" s="204"/>
      <c r="D62" s="204"/>
      <c r="E62" s="204"/>
      <c r="F62" s="204"/>
      <c r="G62" s="204"/>
      <c r="H62" s="204"/>
      <c r="I62" s="204"/>
    </row>
    <row r="63" spans="1:9" ht="21" customHeight="1">
      <c r="A63" s="28" t="s">
        <v>15</v>
      </c>
      <c r="B63" s="202">
        <f aca="true" t="shared" si="12" ref="B63:H63">SUM(B54:B61)</f>
        <v>21273</v>
      </c>
      <c r="C63" s="202">
        <f t="shared" si="12"/>
        <v>20088</v>
      </c>
      <c r="D63" s="202">
        <f t="shared" si="12"/>
        <v>13256</v>
      </c>
      <c r="E63" s="202">
        <f t="shared" si="12"/>
        <v>22515</v>
      </c>
      <c r="F63" s="202">
        <f t="shared" si="12"/>
        <v>4293</v>
      </c>
      <c r="G63" s="202">
        <f t="shared" si="12"/>
        <v>81425</v>
      </c>
      <c r="H63" s="202">
        <f t="shared" si="12"/>
        <v>-1689</v>
      </c>
      <c r="I63" s="202">
        <f>SUM(G63:H63)</f>
        <v>79736</v>
      </c>
    </row>
    <row r="64" spans="1:9" s="136" customFormat="1" ht="36" customHeight="1" thickBot="1">
      <c r="A64" s="196" t="s">
        <v>18</v>
      </c>
      <c r="B64" s="203" t="s">
        <v>182</v>
      </c>
      <c r="C64" s="203" t="s">
        <v>182</v>
      </c>
      <c r="D64" s="203" t="s">
        <v>182</v>
      </c>
      <c r="E64" s="203">
        <v>-21292</v>
      </c>
      <c r="F64" s="203" t="s">
        <v>182</v>
      </c>
      <c r="G64" s="203">
        <f>SUM(B64:F64)</f>
        <v>-21292</v>
      </c>
      <c r="H64" s="203" t="s">
        <v>182</v>
      </c>
      <c r="I64" s="203">
        <f>SUM(G64:H64)</f>
        <v>-21292</v>
      </c>
    </row>
    <row r="65" spans="1:9" ht="21" customHeight="1">
      <c r="A65" s="196"/>
      <c r="B65" s="202"/>
      <c r="C65" s="202"/>
      <c r="D65" s="202"/>
      <c r="E65" s="202"/>
      <c r="F65" s="202"/>
      <c r="G65" s="202"/>
      <c r="H65" s="202"/>
      <c r="I65" s="202"/>
    </row>
    <row r="66" spans="1:9" s="136" customFormat="1" ht="36" customHeight="1">
      <c r="A66" s="28" t="s">
        <v>19</v>
      </c>
      <c r="B66" s="202">
        <f aca="true" t="shared" si="13" ref="B66:I66">SUM(B63:B64)</f>
        <v>21273</v>
      </c>
      <c r="C66" s="202">
        <f t="shared" si="13"/>
        <v>20088</v>
      </c>
      <c r="D66" s="202">
        <f t="shared" si="13"/>
        <v>13256</v>
      </c>
      <c r="E66" s="202">
        <f t="shared" si="13"/>
        <v>1223</v>
      </c>
      <c r="F66" s="202">
        <f t="shared" si="13"/>
        <v>4293</v>
      </c>
      <c r="G66" s="202">
        <f t="shared" si="13"/>
        <v>60133</v>
      </c>
      <c r="H66" s="202">
        <f t="shared" si="13"/>
        <v>-1689</v>
      </c>
      <c r="I66" s="202">
        <f t="shared" si="13"/>
        <v>58444</v>
      </c>
    </row>
    <row r="67" spans="1:9" s="136" customFormat="1" ht="21" customHeight="1" thickBot="1">
      <c r="A67" s="196" t="s">
        <v>85</v>
      </c>
      <c r="B67" s="202">
        <v>-351</v>
      </c>
      <c r="C67" s="202">
        <v>-1385</v>
      </c>
      <c r="D67" s="202">
        <v>-9</v>
      </c>
      <c r="E67" s="203">
        <v>-7</v>
      </c>
      <c r="F67" s="203">
        <v>-270</v>
      </c>
      <c r="G67" s="203">
        <f>SUM(B67:F67)</f>
        <v>-2022</v>
      </c>
      <c r="H67" s="202" t="s">
        <v>182</v>
      </c>
      <c r="I67" s="202">
        <f>SUM(G67:H67)</f>
        <v>-2022</v>
      </c>
    </row>
    <row r="68" spans="1:9" ht="21" customHeight="1">
      <c r="A68" s="196"/>
      <c r="B68" s="205"/>
      <c r="C68" s="205"/>
      <c r="D68" s="205"/>
      <c r="E68" s="202"/>
      <c r="F68" s="202"/>
      <c r="G68" s="202"/>
      <c r="H68" s="205"/>
      <c r="I68" s="205"/>
    </row>
    <row r="69" spans="1:9" ht="21" customHeight="1">
      <c r="A69" s="28" t="s">
        <v>21</v>
      </c>
      <c r="B69" s="202">
        <f aca="true" t="shared" si="14" ref="B69:I69">SUM(B66:B67)</f>
        <v>20922</v>
      </c>
      <c r="C69" s="202">
        <f t="shared" si="14"/>
        <v>18703</v>
      </c>
      <c r="D69" s="202">
        <f t="shared" si="14"/>
        <v>13247</v>
      </c>
      <c r="E69" s="202">
        <f t="shared" si="14"/>
        <v>1216</v>
      </c>
      <c r="F69" s="202">
        <f t="shared" si="14"/>
        <v>4023</v>
      </c>
      <c r="G69" s="202">
        <f t="shared" si="14"/>
        <v>58111</v>
      </c>
      <c r="H69" s="202">
        <f t="shared" si="14"/>
        <v>-1689</v>
      </c>
      <c r="I69" s="202">
        <f t="shared" si="14"/>
        <v>56422</v>
      </c>
    </row>
    <row r="70" spans="1:9" s="136" customFormat="1" ht="21" customHeight="1" thickBot="1">
      <c r="A70" s="196" t="s">
        <v>22</v>
      </c>
      <c r="B70" s="202">
        <v>-9820</v>
      </c>
      <c r="C70" s="202">
        <v>-3394</v>
      </c>
      <c r="D70" s="202">
        <v>-1186</v>
      </c>
      <c r="E70" s="202">
        <v>-515</v>
      </c>
      <c r="F70" s="202">
        <v>-3441</v>
      </c>
      <c r="G70" s="202">
        <f>SUM(B70:F70)</f>
        <v>-18356</v>
      </c>
      <c r="H70" s="202">
        <v>1689</v>
      </c>
      <c r="I70" s="202">
        <f>SUM(G70:H70)</f>
        <v>-16667</v>
      </c>
    </row>
    <row r="71" spans="1:9" ht="21" customHeight="1">
      <c r="A71" s="196"/>
      <c r="B71" s="205"/>
      <c r="C71" s="205"/>
      <c r="D71" s="205"/>
      <c r="E71" s="205"/>
      <c r="F71" s="205"/>
      <c r="G71" s="205"/>
      <c r="H71" s="205"/>
      <c r="I71" s="205"/>
    </row>
    <row r="72" spans="1:9" ht="21" customHeight="1">
      <c r="A72" s="28" t="s">
        <v>23</v>
      </c>
      <c r="B72" s="202">
        <f aca="true" t="shared" si="15" ref="B72:G72">SUM(B69:B70)</f>
        <v>11102</v>
      </c>
      <c r="C72" s="202">
        <f t="shared" si="15"/>
        <v>15309</v>
      </c>
      <c r="D72" s="202">
        <f t="shared" si="15"/>
        <v>12061</v>
      </c>
      <c r="E72" s="202">
        <f t="shared" si="15"/>
        <v>701</v>
      </c>
      <c r="F72" s="202">
        <f t="shared" si="15"/>
        <v>582</v>
      </c>
      <c r="G72" s="202">
        <f t="shared" si="15"/>
        <v>39755</v>
      </c>
      <c r="H72" s="202" t="s">
        <v>182</v>
      </c>
      <c r="I72" s="202">
        <f>SUM(I69:I70)</f>
        <v>39755</v>
      </c>
    </row>
    <row r="73" spans="1:9" s="137" customFormat="1" ht="36" customHeight="1">
      <c r="A73" s="196" t="s">
        <v>24</v>
      </c>
      <c r="B73" s="202" t="s">
        <v>182</v>
      </c>
      <c r="C73" s="202" t="s">
        <v>182</v>
      </c>
      <c r="D73" s="202" t="s">
        <v>182</v>
      </c>
      <c r="E73" s="202" t="s">
        <v>182</v>
      </c>
      <c r="F73" s="202">
        <v>282</v>
      </c>
      <c r="G73" s="202">
        <f>SUM(B73:F73)</f>
        <v>282</v>
      </c>
      <c r="H73" s="202" t="s">
        <v>182</v>
      </c>
      <c r="I73" s="202">
        <f>SUM(G73:H73)</f>
        <v>282</v>
      </c>
    </row>
    <row r="74" spans="1:9" s="137" customFormat="1" ht="36" customHeight="1">
      <c r="A74" s="196" t="s">
        <v>116</v>
      </c>
      <c r="B74" s="202">
        <v>-5</v>
      </c>
      <c r="C74" s="202" t="s">
        <v>182</v>
      </c>
      <c r="D74" s="202" t="s">
        <v>182</v>
      </c>
      <c r="E74" s="202" t="s">
        <v>182</v>
      </c>
      <c r="F74" s="202">
        <v>4</v>
      </c>
      <c r="G74" s="202">
        <f>SUM(B74:F74)</f>
        <v>-1</v>
      </c>
      <c r="H74" s="202" t="s">
        <v>182</v>
      </c>
      <c r="I74" s="202">
        <f>SUM(G74:H74)</f>
        <v>-1</v>
      </c>
    </row>
    <row r="75" spans="1:9" ht="36" customHeight="1" thickBot="1">
      <c r="A75" s="196" t="s">
        <v>246</v>
      </c>
      <c r="B75" s="203">
        <v>137</v>
      </c>
      <c r="C75" s="203" t="s">
        <v>182</v>
      </c>
      <c r="D75" s="203">
        <v>3</v>
      </c>
      <c r="E75" s="203" t="s">
        <v>182</v>
      </c>
      <c r="F75" s="203">
        <v>-88</v>
      </c>
      <c r="G75" s="203">
        <f>SUM(B75:F75)</f>
        <v>52</v>
      </c>
      <c r="H75" s="203" t="s">
        <v>182</v>
      </c>
      <c r="I75" s="203">
        <f>SUM(G75:H75)</f>
        <v>52</v>
      </c>
    </row>
    <row r="76" spans="1:9" ht="21" customHeight="1">
      <c r="A76" s="196"/>
      <c r="B76" s="202"/>
      <c r="C76" s="202"/>
      <c r="D76" s="202"/>
      <c r="E76" s="202"/>
      <c r="F76" s="202"/>
      <c r="G76" s="202"/>
      <c r="H76" s="202"/>
      <c r="I76" s="202"/>
    </row>
    <row r="77" spans="1:9" s="136" customFormat="1" ht="21" customHeight="1" thickBot="1">
      <c r="A77" s="28" t="s">
        <v>25</v>
      </c>
      <c r="B77" s="138">
        <f aca="true" t="shared" si="16" ref="B77:G77">SUM(B72:B75)</f>
        <v>11234</v>
      </c>
      <c r="C77" s="138">
        <f t="shared" si="16"/>
        <v>15309</v>
      </c>
      <c r="D77" s="138">
        <f t="shared" si="16"/>
        <v>12064</v>
      </c>
      <c r="E77" s="138">
        <f t="shared" si="16"/>
        <v>701</v>
      </c>
      <c r="F77" s="138">
        <f t="shared" si="16"/>
        <v>780</v>
      </c>
      <c r="G77" s="138">
        <f t="shared" si="16"/>
        <v>40088</v>
      </c>
      <c r="H77" s="138" t="s">
        <v>182</v>
      </c>
      <c r="I77" s="138">
        <f>SUM(I72:I75)</f>
        <v>40088</v>
      </c>
    </row>
    <row r="78" spans="1:9" ht="21" customHeight="1" thickTop="1">
      <c r="A78" s="42"/>
      <c r="B78" s="135"/>
      <c r="C78" s="135"/>
      <c r="D78" s="135"/>
      <c r="E78" s="135"/>
      <c r="F78" s="135"/>
      <c r="G78" s="135"/>
      <c r="H78" s="135"/>
      <c r="I78" s="135"/>
    </row>
    <row r="79" spans="1:9" ht="21" customHeight="1">
      <c r="A79" s="28" t="s">
        <v>225</v>
      </c>
      <c r="B79" s="135"/>
      <c r="C79" s="135"/>
      <c r="D79" s="135"/>
      <c r="E79" s="135"/>
      <c r="F79" s="135"/>
      <c r="G79" s="135"/>
      <c r="H79" s="135"/>
      <c r="I79" s="135"/>
    </row>
    <row r="80" spans="1:9" ht="21" customHeight="1">
      <c r="A80" s="28" t="s">
        <v>32</v>
      </c>
      <c r="B80" s="135"/>
      <c r="C80" s="135"/>
      <c r="D80" s="135"/>
      <c r="E80" s="135"/>
      <c r="F80" s="135"/>
      <c r="G80" s="135"/>
      <c r="H80" s="135"/>
      <c r="I80" s="135"/>
    </row>
    <row r="81" spans="1:9" ht="21" customHeight="1">
      <c r="A81" s="196" t="s">
        <v>86</v>
      </c>
      <c r="B81" s="135">
        <v>442694</v>
      </c>
      <c r="C81" s="135">
        <v>947164</v>
      </c>
      <c r="D81" s="135">
        <v>1354356</v>
      </c>
      <c r="E81" s="135">
        <v>153116</v>
      </c>
      <c r="F81" s="135">
        <v>155953</v>
      </c>
      <c r="G81" s="135">
        <f>SUM(B81:F81)</f>
        <v>3053283</v>
      </c>
      <c r="H81" s="135">
        <v>-28859</v>
      </c>
      <c r="I81" s="135">
        <f>SUM(G81:H81)</f>
        <v>3024424</v>
      </c>
    </row>
    <row r="82" spans="1:9" ht="21" customHeight="1">
      <c r="A82" s="196" t="s">
        <v>126</v>
      </c>
      <c r="B82" s="206">
        <v>559</v>
      </c>
      <c r="C82" s="206" t="s">
        <v>182</v>
      </c>
      <c r="D82" s="206">
        <v>1</v>
      </c>
      <c r="E82" s="206" t="s">
        <v>182</v>
      </c>
      <c r="F82" s="206">
        <v>1072</v>
      </c>
      <c r="G82" s="206">
        <f>SUM(B82:F82)</f>
        <v>1632</v>
      </c>
      <c r="H82" s="206" t="s">
        <v>182</v>
      </c>
      <c r="I82" s="206">
        <f>SUM(G82:H82)</f>
        <v>1632</v>
      </c>
    </row>
    <row r="83" spans="1:9" ht="21" customHeight="1" thickBot="1">
      <c r="A83" s="42"/>
      <c r="B83" s="138">
        <f>SUM(B81:B82)</f>
        <v>443253</v>
      </c>
      <c r="C83" s="138">
        <f aca="true" t="shared" si="17" ref="C83:I83">SUM(C81:C82)</f>
        <v>947164</v>
      </c>
      <c r="D83" s="138">
        <f t="shared" si="17"/>
        <v>1354357</v>
      </c>
      <c r="E83" s="138">
        <f t="shared" si="17"/>
        <v>153116</v>
      </c>
      <c r="F83" s="138">
        <f t="shared" si="17"/>
        <v>157025</v>
      </c>
      <c r="G83" s="138">
        <f t="shared" si="17"/>
        <v>3054915</v>
      </c>
      <c r="H83" s="138">
        <f t="shared" si="17"/>
        <v>-28859</v>
      </c>
      <c r="I83" s="138">
        <f t="shared" si="17"/>
        <v>3026056</v>
      </c>
    </row>
    <row r="84" spans="1:9" ht="21" customHeight="1" thickTop="1">
      <c r="A84" s="42"/>
      <c r="B84" s="155"/>
      <c r="C84" s="155"/>
      <c r="D84" s="155"/>
      <c r="E84" s="155"/>
      <c r="F84" s="155"/>
      <c r="G84" s="155"/>
      <c r="H84" s="155"/>
      <c r="I84" s="155"/>
    </row>
    <row r="85" spans="1:9" ht="21" customHeight="1">
      <c r="A85" s="28" t="s">
        <v>44</v>
      </c>
      <c r="B85" s="155"/>
      <c r="C85" s="155"/>
      <c r="D85" s="155"/>
      <c r="E85" s="155"/>
      <c r="F85" s="155"/>
      <c r="G85" s="155"/>
      <c r="H85" s="155"/>
      <c r="I85" s="155"/>
    </row>
    <row r="86" spans="1:9" ht="21" customHeight="1" thickBot="1">
      <c r="A86" s="196" t="s">
        <v>87</v>
      </c>
      <c r="B86" s="139">
        <v>1079821</v>
      </c>
      <c r="C86" s="139">
        <v>907381</v>
      </c>
      <c r="D86" s="139">
        <v>521210</v>
      </c>
      <c r="E86" s="139">
        <v>143011</v>
      </c>
      <c r="F86" s="139">
        <v>96000</v>
      </c>
      <c r="G86" s="139">
        <f>SUM(B86:F86)</f>
        <v>2747423</v>
      </c>
      <c r="H86" s="139">
        <v>-28859</v>
      </c>
      <c r="I86" s="139">
        <f>SUM(G86:H86)</f>
        <v>2718564</v>
      </c>
    </row>
    <row r="87" spans="1:9" ht="21" customHeight="1" thickTop="1">
      <c r="A87" s="42"/>
      <c r="B87" s="21"/>
      <c r="C87" s="172"/>
      <c r="D87" s="21"/>
      <c r="E87" s="21"/>
      <c r="F87" s="21"/>
      <c r="G87" s="172"/>
      <c r="H87" s="21"/>
      <c r="I87" s="21"/>
    </row>
  </sheetData>
  <sheetProtection/>
  <mergeCells count="14">
    <mergeCell ref="I47:I48"/>
    <mergeCell ref="I4:I5"/>
    <mergeCell ref="E4:E5"/>
    <mergeCell ref="F4:F5"/>
    <mergeCell ref="G4:G5"/>
    <mergeCell ref="E47:E48"/>
    <mergeCell ref="F47:F48"/>
    <mergeCell ref="G47:G48"/>
    <mergeCell ref="D47:D48"/>
    <mergeCell ref="A47:A48"/>
    <mergeCell ref="A4:A5"/>
    <mergeCell ref="D4:D5"/>
    <mergeCell ref="H4:H5"/>
    <mergeCell ref="H47:H4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scale="60" r:id="rId1"/>
  <headerFooter scaleWithDoc="0">
    <oddFooter>&amp;R&amp;"Arial,標準"&amp;P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E46"/>
  <sheetViews>
    <sheetView zoomScale="70" zoomScaleNormal="70" zoomScaleSheetLayoutView="100" zoomScalePageLayoutView="0" workbookViewId="0" topLeftCell="A1">
      <selection activeCell="A1" sqref="A1"/>
    </sheetView>
  </sheetViews>
  <sheetFormatPr defaultColWidth="9.140625" defaultRowHeight="15"/>
  <cols>
    <col min="1" max="1" width="47.57421875" style="23" customWidth="1"/>
    <col min="2" max="2" width="22.8515625" style="23" customWidth="1"/>
    <col min="3" max="3" width="23.8515625" style="23" customWidth="1"/>
    <col min="4" max="4" width="22.57421875" style="23" customWidth="1"/>
    <col min="5" max="5" width="20.28125" style="23" customWidth="1"/>
    <col min="6" max="16384" width="9.140625" style="23" customWidth="1"/>
  </cols>
  <sheetData>
    <row r="2" s="24" customFormat="1" ht="21" customHeight="1">
      <c r="A2" s="86" t="s">
        <v>128</v>
      </c>
    </row>
    <row r="3" s="24" customFormat="1" ht="21" customHeight="1">
      <c r="A3" s="86"/>
    </row>
    <row r="4" spans="3:4" ht="21" customHeight="1">
      <c r="C4" s="87"/>
      <c r="D4" s="148"/>
    </row>
    <row r="5" spans="1:4" ht="21" customHeight="1">
      <c r="A5" s="237" t="s">
        <v>129</v>
      </c>
      <c r="B5" s="238">
        <v>2020</v>
      </c>
      <c r="C5" s="240">
        <v>2019</v>
      </c>
      <c r="D5" s="240"/>
    </row>
    <row r="6" spans="1:4" ht="21" customHeight="1" thickBot="1">
      <c r="A6" s="237"/>
      <c r="B6" s="239"/>
      <c r="C6" s="241"/>
      <c r="D6" s="240"/>
    </row>
    <row r="7" spans="1:4" ht="21" customHeight="1">
      <c r="A7" s="88" t="s">
        <v>3</v>
      </c>
      <c r="B7" s="145">
        <v>49928</v>
      </c>
      <c r="C7" s="146">
        <v>67784</v>
      </c>
      <c r="D7" s="149"/>
    </row>
    <row r="8" spans="1:4" ht="21" customHeight="1" thickBot="1">
      <c r="A8" s="88" t="s">
        <v>4</v>
      </c>
      <c r="B8" s="186">
        <v>-15190</v>
      </c>
      <c r="C8" s="142">
        <v>-27261</v>
      </c>
      <c r="D8" s="149"/>
    </row>
    <row r="9" spans="1:4" ht="21" customHeight="1">
      <c r="A9" s="88" t="s">
        <v>5</v>
      </c>
      <c r="B9" s="185">
        <f>SUM(B7:B8)</f>
        <v>34738</v>
      </c>
      <c r="C9" s="141">
        <f>SUM(C7:C8)</f>
        <v>40523</v>
      </c>
      <c r="D9" s="149"/>
    </row>
    <row r="10" spans="1:4" ht="21" customHeight="1">
      <c r="A10" s="90"/>
      <c r="B10" s="91"/>
      <c r="C10" s="87"/>
      <c r="D10" s="148"/>
    </row>
    <row r="11" spans="1:4" ht="21.75" customHeight="1">
      <c r="A11" s="88" t="s">
        <v>130</v>
      </c>
      <c r="B11" s="132">
        <v>2737726</v>
      </c>
      <c r="C11" s="188">
        <v>2551288</v>
      </c>
      <c r="D11" s="149"/>
    </row>
    <row r="12" spans="1:4" ht="21" customHeight="1">
      <c r="A12" s="88" t="s">
        <v>131</v>
      </c>
      <c r="B12" s="126">
        <v>0.0116</v>
      </c>
      <c r="C12" s="191">
        <v>0.0137</v>
      </c>
      <c r="D12" s="150"/>
    </row>
    <row r="13" spans="1:4" ht="21" customHeight="1">
      <c r="A13" s="88" t="s">
        <v>188</v>
      </c>
      <c r="B13" s="126">
        <v>0.0127</v>
      </c>
      <c r="C13" s="191">
        <v>0.0159</v>
      </c>
      <c r="D13" s="150"/>
    </row>
    <row r="14" spans="1:4" ht="21" customHeight="1" thickBot="1">
      <c r="A14" s="88" t="s">
        <v>189</v>
      </c>
      <c r="B14" s="127">
        <v>0.0133</v>
      </c>
      <c r="C14" s="192">
        <v>0.0169</v>
      </c>
      <c r="D14" s="150"/>
    </row>
    <row r="15" spans="1:4" ht="21" customHeight="1">
      <c r="A15" s="88"/>
      <c r="B15" s="92"/>
      <c r="C15" s="93"/>
      <c r="D15" s="150"/>
    </row>
    <row r="16" s="25" customFormat="1" ht="21" customHeight="1">
      <c r="A16" s="25" t="s">
        <v>190</v>
      </c>
    </row>
    <row r="17" s="25" customFormat="1" ht="21" customHeight="1"/>
    <row r="19" ht="21">
      <c r="A19" s="86" t="s">
        <v>194</v>
      </c>
    </row>
    <row r="20" spans="2:5" ht="21" customHeight="1">
      <c r="B20" s="165"/>
      <c r="C20" s="165"/>
      <c r="D20" s="235"/>
      <c r="E20" s="235"/>
    </row>
    <row r="21" spans="1:5" ht="21" customHeight="1">
      <c r="A21" s="94"/>
      <c r="B21" s="233">
        <v>2020</v>
      </c>
      <c r="C21" s="233"/>
      <c r="D21" s="235">
        <v>2019</v>
      </c>
      <c r="E21" s="235"/>
    </row>
    <row r="22" spans="1:5" ht="21" customHeight="1" thickBot="1">
      <c r="A22" s="94"/>
      <c r="B22" s="234"/>
      <c r="C22" s="234"/>
      <c r="D22" s="236"/>
      <c r="E22" s="236"/>
    </row>
    <row r="23" spans="1:5" ht="21" customHeight="1">
      <c r="A23" s="94"/>
      <c r="B23" s="91" t="s">
        <v>132</v>
      </c>
      <c r="C23" s="91" t="s">
        <v>132</v>
      </c>
      <c r="D23" s="87" t="s">
        <v>132</v>
      </c>
      <c r="E23" s="87" t="s">
        <v>132</v>
      </c>
    </row>
    <row r="24" spans="1:5" ht="21" customHeight="1">
      <c r="A24" s="94"/>
      <c r="B24" s="91" t="s">
        <v>133</v>
      </c>
      <c r="C24" s="91" t="s">
        <v>134</v>
      </c>
      <c r="D24" s="87" t="s">
        <v>133</v>
      </c>
      <c r="E24" s="87" t="s">
        <v>134</v>
      </c>
    </row>
    <row r="25" spans="1:5" ht="21" customHeight="1" thickBot="1">
      <c r="A25" s="94" t="s">
        <v>32</v>
      </c>
      <c r="B25" s="95" t="s">
        <v>2</v>
      </c>
      <c r="C25" s="95" t="s">
        <v>65</v>
      </c>
      <c r="D25" s="96" t="s">
        <v>2</v>
      </c>
      <c r="E25" s="96" t="s">
        <v>65</v>
      </c>
    </row>
    <row r="26" spans="1:5" ht="36" customHeight="1">
      <c r="A26" s="97" t="s">
        <v>135</v>
      </c>
      <c r="B26" s="218">
        <v>351515</v>
      </c>
      <c r="C26" s="126">
        <v>0.0088</v>
      </c>
      <c r="D26" s="5">
        <v>319492</v>
      </c>
      <c r="E26" s="191">
        <v>0.0176</v>
      </c>
    </row>
    <row r="27" spans="1:5" ht="30" customHeight="1">
      <c r="A27" s="100" t="s">
        <v>195</v>
      </c>
      <c r="B27" s="218">
        <v>849401</v>
      </c>
      <c r="C27" s="126">
        <v>0.0176</v>
      </c>
      <c r="D27" s="5">
        <v>864637</v>
      </c>
      <c r="E27" s="191">
        <v>0.0236</v>
      </c>
    </row>
    <row r="28" spans="1:5" ht="21" customHeight="1">
      <c r="A28" s="223" t="s">
        <v>256</v>
      </c>
      <c r="B28" s="218">
        <v>1518246</v>
      </c>
      <c r="C28" s="126">
        <v>0.0208</v>
      </c>
      <c r="D28" s="5">
        <v>1345060</v>
      </c>
      <c r="E28" s="191">
        <v>0.0306</v>
      </c>
    </row>
    <row r="29" spans="1:5" ht="21" customHeight="1" thickBot="1">
      <c r="A29" s="100" t="s">
        <v>137</v>
      </c>
      <c r="B29" s="116">
        <v>18564</v>
      </c>
      <c r="C29" s="127">
        <v>0.012</v>
      </c>
      <c r="D29" s="13">
        <v>22099</v>
      </c>
      <c r="E29" s="192">
        <v>0.0258</v>
      </c>
    </row>
    <row r="30" spans="1:5" ht="21" customHeight="1">
      <c r="A30" s="100" t="s">
        <v>138</v>
      </c>
      <c r="B30" s="218">
        <f>SUM(B26:B29)</f>
        <v>2737726</v>
      </c>
      <c r="C30" s="126">
        <v>0.0182</v>
      </c>
      <c r="D30" s="5">
        <f>SUM(D26:D29)</f>
        <v>2551288</v>
      </c>
      <c r="E30" s="191">
        <v>0.0266</v>
      </c>
    </row>
    <row r="31" spans="1:5" ht="21" customHeight="1" thickBot="1">
      <c r="A31" s="100" t="s">
        <v>228</v>
      </c>
      <c r="B31" s="116">
        <v>557334</v>
      </c>
      <c r="C31" s="213" t="s">
        <v>182</v>
      </c>
      <c r="D31" s="13">
        <v>419912</v>
      </c>
      <c r="E31" s="211" t="s">
        <v>241</v>
      </c>
    </row>
    <row r="32" spans="1:5" ht="21" customHeight="1" thickBot="1">
      <c r="A32" s="100" t="s">
        <v>43</v>
      </c>
      <c r="B32" s="224">
        <f>SUM(B30:B31)</f>
        <v>3295060</v>
      </c>
      <c r="C32" s="129">
        <v>0.0151</v>
      </c>
      <c r="D32" s="225">
        <f>SUM(D30:D31)</f>
        <v>2971200</v>
      </c>
      <c r="E32" s="130">
        <v>0.0228</v>
      </c>
    </row>
    <row r="33" spans="1:5" ht="21" customHeight="1">
      <c r="A33" s="101"/>
      <c r="B33" s="102"/>
      <c r="C33" s="103"/>
      <c r="D33" s="104"/>
      <c r="E33" s="105"/>
    </row>
    <row r="34" spans="1:5" ht="21" customHeight="1">
      <c r="A34" s="94"/>
      <c r="B34" s="91" t="s">
        <v>132</v>
      </c>
      <c r="C34" s="91" t="s">
        <v>132</v>
      </c>
      <c r="D34" s="87" t="s">
        <v>132</v>
      </c>
      <c r="E34" s="87" t="s">
        <v>132</v>
      </c>
    </row>
    <row r="35" spans="1:5" ht="21" customHeight="1">
      <c r="A35" s="94"/>
      <c r="B35" s="91" t="s">
        <v>133</v>
      </c>
      <c r="C35" s="91" t="s">
        <v>139</v>
      </c>
      <c r="D35" s="87" t="s">
        <v>133</v>
      </c>
      <c r="E35" s="87" t="s">
        <v>139</v>
      </c>
    </row>
    <row r="36" spans="1:5" ht="21" customHeight="1" thickBot="1">
      <c r="A36" s="94" t="s">
        <v>44</v>
      </c>
      <c r="B36" s="95" t="s">
        <v>2</v>
      </c>
      <c r="C36" s="95" t="s">
        <v>65</v>
      </c>
      <c r="D36" s="96" t="s">
        <v>2</v>
      </c>
      <c r="E36" s="96" t="s">
        <v>65</v>
      </c>
    </row>
    <row r="37" spans="1:5" ht="36" customHeight="1">
      <c r="A37" s="97" t="s">
        <v>46</v>
      </c>
      <c r="B37" s="218">
        <v>198804</v>
      </c>
      <c r="C37" s="126">
        <v>0.0056</v>
      </c>
      <c r="D37" s="5">
        <v>191461</v>
      </c>
      <c r="E37" s="191">
        <v>0.0118</v>
      </c>
    </row>
    <row r="38" spans="1:5" ht="21" customHeight="1">
      <c r="A38" s="100" t="s">
        <v>140</v>
      </c>
      <c r="B38" s="218">
        <v>2082314</v>
      </c>
      <c r="C38" s="126">
        <v>0.0065</v>
      </c>
      <c r="D38" s="5">
        <v>1865178</v>
      </c>
      <c r="E38" s="191">
        <v>0.0126</v>
      </c>
    </row>
    <row r="39" spans="1:5" ht="21" customHeight="1">
      <c r="A39" s="100" t="s">
        <v>55</v>
      </c>
      <c r="B39" s="218">
        <v>1452</v>
      </c>
      <c r="C39" s="126">
        <v>0.0551</v>
      </c>
      <c r="D39" s="5">
        <v>13093</v>
      </c>
      <c r="E39" s="191">
        <v>0.0549</v>
      </c>
    </row>
    <row r="40" spans="1:5" ht="21" customHeight="1" thickBot="1">
      <c r="A40" s="100" t="s">
        <v>141</v>
      </c>
      <c r="B40" s="116">
        <v>28917</v>
      </c>
      <c r="C40" s="127">
        <v>0.0127</v>
      </c>
      <c r="D40" s="13">
        <v>39505</v>
      </c>
      <c r="E40" s="192">
        <v>0.0174</v>
      </c>
    </row>
    <row r="41" spans="1:5" ht="21" customHeight="1">
      <c r="A41" s="100" t="s">
        <v>142</v>
      </c>
      <c r="B41" s="218">
        <f>SUM(B37:B40)</f>
        <v>2311487</v>
      </c>
      <c r="C41" s="126">
        <v>0.0066</v>
      </c>
      <c r="D41" s="5">
        <v>2109237</v>
      </c>
      <c r="E41" s="191">
        <v>0.0129</v>
      </c>
    </row>
    <row r="42" spans="1:5" ht="36" customHeight="1" thickBot="1">
      <c r="A42" s="100" t="s">
        <v>227</v>
      </c>
      <c r="B42" s="116">
        <v>983573</v>
      </c>
      <c r="C42" s="213" t="s">
        <v>182</v>
      </c>
      <c r="D42" s="13">
        <v>861963</v>
      </c>
      <c r="E42" s="211" t="s">
        <v>182</v>
      </c>
    </row>
    <row r="43" spans="1:5" ht="21" customHeight="1" thickBot="1">
      <c r="A43" s="100" t="s">
        <v>56</v>
      </c>
      <c r="B43" s="116">
        <f>SUM(B41:B42)</f>
        <v>3295060</v>
      </c>
      <c r="C43" s="129">
        <v>0.0046</v>
      </c>
      <c r="D43" s="225">
        <f>D42+D41</f>
        <v>2971200</v>
      </c>
      <c r="E43" s="130">
        <v>0.0092</v>
      </c>
    </row>
    <row r="44" spans="1:5" ht="21" customHeight="1">
      <c r="A44" s="100"/>
      <c r="B44" s="98"/>
      <c r="C44" s="106"/>
      <c r="D44" s="89"/>
      <c r="E44" s="99"/>
    </row>
    <row r="45" ht="21" customHeight="1">
      <c r="A45" s="25" t="s">
        <v>226</v>
      </c>
    </row>
    <row r="46" ht="21" customHeight="1">
      <c r="A46" s="25"/>
    </row>
  </sheetData>
  <sheetProtection/>
  <mergeCells count="7">
    <mergeCell ref="B21:C22"/>
    <mergeCell ref="D21:E22"/>
    <mergeCell ref="A5:A6"/>
    <mergeCell ref="B5:B6"/>
    <mergeCell ref="C5:C6"/>
    <mergeCell ref="D5:D6"/>
    <mergeCell ref="D20:E2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E21"/>
  <sheetViews>
    <sheetView zoomScale="70" zoomScaleNormal="70" zoomScalePageLayoutView="0" workbookViewId="0" topLeftCell="A1">
      <selection activeCell="A1" sqref="A1"/>
    </sheetView>
  </sheetViews>
  <sheetFormatPr defaultColWidth="9.140625" defaultRowHeight="15"/>
  <cols>
    <col min="1" max="1" width="38.421875" style="2" customWidth="1"/>
    <col min="2" max="3" width="21.7109375" style="2" customWidth="1"/>
    <col min="4" max="4" width="9.140625" style="2" customWidth="1"/>
    <col min="5" max="5" width="38.8515625" style="2" customWidth="1"/>
    <col min="6" max="7" width="21.7109375" style="2" customWidth="1"/>
    <col min="8" max="16384" width="9.140625" style="2" customWidth="1"/>
  </cols>
  <sheetData>
    <row r="2" s="3" customFormat="1" ht="21" customHeight="1">
      <c r="A2" s="107" t="s">
        <v>143</v>
      </c>
    </row>
    <row r="3" s="3" customFormat="1" ht="21" customHeight="1">
      <c r="A3" s="107"/>
    </row>
    <row r="4" spans="1:3" ht="21" customHeight="1">
      <c r="A4" s="108"/>
      <c r="B4" s="108"/>
      <c r="C4" s="87"/>
    </row>
    <row r="5" spans="1:3" ht="21" customHeight="1">
      <c r="A5" s="242"/>
      <c r="B5" s="229">
        <v>2020</v>
      </c>
      <c r="C5" s="243">
        <v>2019</v>
      </c>
    </row>
    <row r="6" spans="1:3" ht="21" customHeight="1" thickBot="1">
      <c r="A6" s="242"/>
      <c r="B6" s="230"/>
      <c r="C6" s="244"/>
    </row>
    <row r="7" spans="2:5" ht="21" customHeight="1">
      <c r="B7" s="57" t="s">
        <v>2</v>
      </c>
      <c r="C7" s="10" t="s">
        <v>2</v>
      </c>
      <c r="E7" s="179"/>
    </row>
    <row r="8" spans="1:3" ht="21" customHeight="1">
      <c r="A8" s="194" t="s">
        <v>146</v>
      </c>
      <c r="B8" s="18">
        <v>3567</v>
      </c>
      <c r="C8" s="14">
        <v>2113</v>
      </c>
    </row>
    <row r="9" spans="1:3" ht="21" customHeight="1">
      <c r="A9" s="194" t="s">
        <v>145</v>
      </c>
      <c r="B9" s="18">
        <v>2310</v>
      </c>
      <c r="C9" s="14">
        <v>2675</v>
      </c>
    </row>
    <row r="10" spans="1:3" ht="21" customHeight="1">
      <c r="A10" s="194" t="s">
        <v>144</v>
      </c>
      <c r="B10" s="18">
        <v>1859</v>
      </c>
      <c r="C10" s="14">
        <v>2975</v>
      </c>
    </row>
    <row r="11" spans="1:3" ht="21" customHeight="1">
      <c r="A11" s="194" t="s">
        <v>67</v>
      </c>
      <c r="B11" s="151">
        <v>1272</v>
      </c>
      <c r="C11" s="152">
        <v>2111</v>
      </c>
    </row>
    <row r="12" spans="1:3" ht="21" customHeight="1">
      <c r="A12" s="194" t="s">
        <v>147</v>
      </c>
      <c r="B12" s="151">
        <v>897</v>
      </c>
      <c r="C12" s="152">
        <v>901</v>
      </c>
    </row>
    <row r="13" spans="1:3" ht="21" customHeight="1">
      <c r="A13" s="194" t="s">
        <v>248</v>
      </c>
      <c r="B13" s="151">
        <v>740</v>
      </c>
      <c r="C13" s="152">
        <v>716</v>
      </c>
    </row>
    <row r="14" spans="1:3" ht="21" customHeight="1">
      <c r="A14" s="194" t="s">
        <v>149</v>
      </c>
      <c r="B14" s="151">
        <v>689</v>
      </c>
      <c r="C14" s="152">
        <v>651</v>
      </c>
    </row>
    <row r="15" spans="1:3" ht="21" customHeight="1">
      <c r="A15" s="194" t="s">
        <v>148</v>
      </c>
      <c r="B15" s="151">
        <v>591</v>
      </c>
      <c r="C15" s="152">
        <v>700</v>
      </c>
    </row>
    <row r="16" spans="1:3" ht="21" customHeight="1">
      <c r="A16" s="194" t="s">
        <v>151</v>
      </c>
      <c r="B16" s="151">
        <v>306</v>
      </c>
      <c r="C16" s="152">
        <v>294</v>
      </c>
    </row>
    <row r="17" spans="1:3" ht="21" customHeight="1">
      <c r="A17" s="194" t="s">
        <v>150</v>
      </c>
      <c r="B17" s="151">
        <v>226</v>
      </c>
      <c r="C17" s="152">
        <v>599</v>
      </c>
    </row>
    <row r="18" spans="1:3" ht="21" customHeight="1" thickBot="1">
      <c r="A18" s="194" t="s">
        <v>68</v>
      </c>
      <c r="B18" s="154">
        <v>1058</v>
      </c>
      <c r="C18" s="153">
        <v>1267</v>
      </c>
    </row>
    <row r="19" spans="1:3" ht="21" customHeight="1">
      <c r="A19" s="179" t="s">
        <v>6</v>
      </c>
      <c r="B19" s="121">
        <f>SUM(B8:B18)</f>
        <v>13515</v>
      </c>
      <c r="C19" s="122">
        <f>SUM(C8:C18)</f>
        <v>15002</v>
      </c>
    </row>
    <row r="20" spans="1:3" ht="21" customHeight="1">
      <c r="A20" s="179" t="s">
        <v>7</v>
      </c>
      <c r="B20" s="144">
        <v>-2673</v>
      </c>
      <c r="C20" s="140">
        <v>-4083</v>
      </c>
    </row>
    <row r="21" spans="1:3" ht="21" customHeight="1" thickBot="1">
      <c r="A21" s="179" t="s">
        <v>8</v>
      </c>
      <c r="B21" s="183">
        <f>SUM(B19:B20)</f>
        <v>10842</v>
      </c>
      <c r="C21" s="184">
        <f>SUM(C19:C20)</f>
        <v>10919</v>
      </c>
    </row>
    <row r="22" ht="15.75" thickTop="1"/>
  </sheetData>
  <sheetProtection/>
  <mergeCells count="3">
    <mergeCell ref="A5:A6"/>
    <mergeCell ref="B5:B6"/>
    <mergeCell ref="C5:C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D11"/>
  <sheetViews>
    <sheetView zoomScale="85" zoomScaleNormal="85" zoomScalePageLayoutView="0" workbookViewId="0" topLeftCell="A1">
      <selection activeCell="A1" sqref="A1"/>
    </sheetView>
  </sheetViews>
  <sheetFormatPr defaultColWidth="9.140625" defaultRowHeight="15"/>
  <cols>
    <col min="1" max="1" width="74.8515625" style="2" customWidth="1"/>
    <col min="2" max="3" width="21.7109375" style="2" customWidth="1"/>
    <col min="4" max="16384" width="9.140625" style="2" customWidth="1"/>
  </cols>
  <sheetData>
    <row r="2" s="3" customFormat="1" ht="21">
      <c r="A2" s="107" t="s">
        <v>152</v>
      </c>
    </row>
    <row r="3" spans="1:4" ht="15">
      <c r="A3" s="109"/>
      <c r="B3" s="110"/>
      <c r="C3" s="111"/>
      <c r="D3" s="112"/>
    </row>
    <row r="4" spans="1:4" ht="39.75" customHeight="1" thickBot="1">
      <c r="A4" s="208" t="s">
        <v>2</v>
      </c>
      <c r="B4" s="209">
        <v>2020</v>
      </c>
      <c r="C4" s="207">
        <v>2019</v>
      </c>
      <c r="D4" s="108"/>
    </row>
    <row r="5" spans="1:3" ht="21.75" customHeight="1">
      <c r="A5" s="115" t="s">
        <v>153</v>
      </c>
      <c r="B5" s="185">
        <v>9461</v>
      </c>
      <c r="C5" s="141">
        <v>9364</v>
      </c>
    </row>
    <row r="6" spans="1:3" ht="21.75" customHeight="1">
      <c r="A6" s="115" t="s">
        <v>154</v>
      </c>
      <c r="B6" s="185">
        <v>1235</v>
      </c>
      <c r="C6" s="141">
        <v>1542</v>
      </c>
    </row>
    <row r="7" spans="1:3" ht="21" customHeight="1">
      <c r="A7" s="115" t="s">
        <v>155</v>
      </c>
      <c r="B7" s="185">
        <v>3040</v>
      </c>
      <c r="C7" s="141">
        <v>2881</v>
      </c>
    </row>
    <row r="8" spans="1:3" ht="23.25" customHeight="1" thickBot="1">
      <c r="A8" s="115" t="s">
        <v>156</v>
      </c>
      <c r="B8" s="186">
        <v>2611</v>
      </c>
      <c r="C8" s="142">
        <v>2880</v>
      </c>
    </row>
    <row r="9" spans="1:3" ht="21.75" customHeight="1" thickBot="1">
      <c r="A9" s="115" t="s">
        <v>157</v>
      </c>
      <c r="B9" s="116">
        <f>SUM(B5:B8)</f>
        <v>16347</v>
      </c>
      <c r="C9" s="13">
        <f>SUM(C5:C8)</f>
        <v>16667</v>
      </c>
    </row>
    <row r="10" spans="1:4" ht="15">
      <c r="A10" s="117"/>
      <c r="B10" s="118"/>
      <c r="C10" s="119"/>
      <c r="D10" s="108"/>
    </row>
    <row r="11" ht="15">
      <c r="A11" s="108"/>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1" r:id="rId1"/>
  <headerFooter scaleWithDoc="0">
    <oddFooter>&amp;R&amp;"Arial,標準"&amp;P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C24"/>
  <sheetViews>
    <sheetView zoomScale="70" zoomScaleNormal="70" zoomScalePageLayoutView="0" workbookViewId="0" topLeftCell="A1">
      <selection activeCell="A1" sqref="A1"/>
    </sheetView>
  </sheetViews>
  <sheetFormatPr defaultColWidth="9.140625" defaultRowHeight="21" customHeight="1"/>
  <cols>
    <col min="1" max="1" width="51.8515625" style="2" customWidth="1"/>
    <col min="2" max="2" width="24.140625" style="2" customWidth="1"/>
    <col min="3" max="3" width="22.28125" style="2" customWidth="1"/>
    <col min="4" max="4" width="18.7109375" style="2" customWidth="1"/>
    <col min="5" max="16384" width="9.140625" style="2" customWidth="1"/>
  </cols>
  <sheetData>
    <row r="2" s="3" customFormat="1" ht="21" customHeight="1">
      <c r="A2" s="19" t="s">
        <v>73</v>
      </c>
    </row>
    <row r="3" s="3" customFormat="1" ht="21" customHeight="1">
      <c r="A3" s="19"/>
    </row>
    <row r="4" spans="1:3" ht="21" customHeight="1">
      <c r="A4" s="29"/>
      <c r="B4" s="187"/>
      <c r="C4" s="187"/>
    </row>
    <row r="5" spans="1:3" ht="21" customHeight="1">
      <c r="A5" s="245" t="s">
        <v>250</v>
      </c>
      <c r="B5" s="248">
        <v>2020</v>
      </c>
      <c r="C5" s="246">
        <v>2019</v>
      </c>
    </row>
    <row r="6" spans="1:3" ht="21" customHeight="1" thickBot="1">
      <c r="A6" s="245"/>
      <c r="B6" s="249"/>
      <c r="C6" s="247"/>
    </row>
    <row r="7" spans="1:3" ht="21" customHeight="1">
      <c r="A7" s="29"/>
      <c r="B7" s="9" t="s">
        <v>2</v>
      </c>
      <c r="C7" s="195" t="s">
        <v>2</v>
      </c>
    </row>
    <row r="8" spans="1:3" ht="21" customHeight="1">
      <c r="A8" s="29"/>
      <c r="B8" s="9"/>
      <c r="C8" s="195"/>
    </row>
    <row r="9" spans="1:3" ht="21" customHeight="1">
      <c r="A9" s="29" t="s">
        <v>70</v>
      </c>
      <c r="B9" s="9"/>
      <c r="C9" s="197"/>
    </row>
    <row r="10" spans="1:3" ht="21" customHeight="1">
      <c r="A10" s="33" t="s">
        <v>112</v>
      </c>
      <c r="B10" s="18">
        <v>222286</v>
      </c>
      <c r="C10" s="5">
        <v>138646</v>
      </c>
    </row>
    <row r="11" spans="1:3" ht="21" customHeight="1" thickBot="1">
      <c r="A11" s="33" t="s">
        <v>113</v>
      </c>
      <c r="B11" s="17">
        <v>87940</v>
      </c>
      <c r="C11" s="13">
        <v>68367</v>
      </c>
    </row>
    <row r="12" spans="1:3" ht="21" customHeight="1" thickBot="1">
      <c r="A12" s="29"/>
      <c r="B12" s="17">
        <f>SUM(B10:B11)</f>
        <v>310226</v>
      </c>
      <c r="C12" s="13">
        <v>207013</v>
      </c>
    </row>
    <row r="13" spans="1:3" ht="21" customHeight="1">
      <c r="A13" s="29"/>
      <c r="B13" s="9"/>
      <c r="C13" s="197"/>
    </row>
    <row r="14" spans="1:3" ht="21" customHeight="1">
      <c r="A14" s="29" t="s">
        <v>71</v>
      </c>
      <c r="B14" s="9"/>
      <c r="C14" s="197"/>
    </row>
    <row r="15" spans="1:3" ht="21" customHeight="1">
      <c r="A15" s="33" t="s">
        <v>112</v>
      </c>
      <c r="B15" s="18">
        <v>499740</v>
      </c>
      <c r="C15" s="5">
        <v>400903</v>
      </c>
    </row>
    <row r="16" spans="1:3" ht="21" customHeight="1" thickBot="1">
      <c r="A16" s="33" t="s">
        <v>113</v>
      </c>
      <c r="B16" s="17">
        <v>649295</v>
      </c>
      <c r="C16" s="13">
        <v>499106</v>
      </c>
    </row>
    <row r="17" spans="1:3" ht="21" customHeight="1" thickBot="1">
      <c r="A17" s="29"/>
      <c r="B17" s="17">
        <f>SUM(B15:B16)</f>
        <v>1149035</v>
      </c>
      <c r="C17" s="61">
        <v>900009</v>
      </c>
    </row>
    <row r="18" spans="1:3" ht="21" customHeight="1">
      <c r="A18" s="29"/>
      <c r="B18" s="9"/>
      <c r="C18" s="197"/>
    </row>
    <row r="19" spans="1:3" ht="21" customHeight="1">
      <c r="A19" s="29" t="s">
        <v>72</v>
      </c>
      <c r="B19" s="9"/>
      <c r="C19" s="197"/>
    </row>
    <row r="20" spans="1:3" ht="21" customHeight="1">
      <c r="A20" s="33" t="s">
        <v>112</v>
      </c>
      <c r="B20" s="18">
        <v>454852</v>
      </c>
      <c r="C20" s="5">
        <v>517080</v>
      </c>
    </row>
    <row r="21" spans="1:3" ht="21" customHeight="1" thickBot="1">
      <c r="A21" s="33" t="s">
        <v>113</v>
      </c>
      <c r="B21" s="17">
        <v>269596</v>
      </c>
      <c r="C21" s="13">
        <v>385171</v>
      </c>
    </row>
    <row r="22" spans="1:3" ht="21" customHeight="1" thickBot="1">
      <c r="A22" s="42"/>
      <c r="B22" s="17">
        <f>SUM(B20:B21)</f>
        <v>724448</v>
      </c>
      <c r="C22" s="13">
        <v>902251</v>
      </c>
    </row>
    <row r="23" spans="1:3" ht="21" customHeight="1">
      <c r="A23" s="44"/>
      <c r="B23" s="43"/>
      <c r="C23" s="197"/>
    </row>
    <row r="24" spans="1:3" ht="21" customHeight="1" thickBot="1">
      <c r="A24" s="44"/>
      <c r="B24" s="41">
        <f>SUM(B22,B17,B12)</f>
        <v>2183709</v>
      </c>
      <c r="C24" s="15">
        <v>2009273</v>
      </c>
    </row>
    <row r="25" ht="21" customHeight="1" thickTop="1"/>
  </sheetData>
  <sheetProtection/>
  <mergeCells count="3">
    <mergeCell ref="A5:A6"/>
    <mergeCell ref="C5:C6"/>
    <mergeCell ref="B5:B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2021-03-30T07:49:17Z</dcterms:modified>
  <cp:category/>
  <cp:version/>
  <cp:contentType/>
  <cp:contentStatus/>
</cp:coreProperties>
</file>