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053" windowHeight="9238" tabRatio="886" activeTab="0"/>
  </bookViews>
  <sheets>
    <sheet name="Cover" sheetId="1" r:id="rId1"/>
    <sheet name="Financial Highlights" sheetId="2" r:id="rId2"/>
    <sheet name="Consolidated Income Statement" sheetId="3" r:id="rId3"/>
    <sheet name="Consolidated Balance Sheet" sheetId="4" r:id="rId4"/>
    <sheet name="Segmental Reporting" sheetId="5" r:id="rId5"/>
    <sheet name="NII &amp; NIM" sheetId="6" r:id="rId6"/>
    <sheet name="Net Fee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<sst xmlns="http://schemas.openxmlformats.org/spreadsheetml/2006/main" count="517" uniqueCount="266">
  <si>
    <t>BOC HONG KONG (HOLDINGS) LIMITED</t>
  </si>
  <si>
    <t>Data Pack</t>
  </si>
  <si>
    <t>HK$’m</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</si>
  <si>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</si>
  <si>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</si>
  <si>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</si>
  <si>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</si>
  <si>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</si>
  <si>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</si>
  <si>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</si>
  <si>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</si>
  <si>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</si>
  <si>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</si>
  <si>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Net gain on other financial assets</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</si>
  <si>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</si>
  <si>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</si>
  <si>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</si>
  <si>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</si>
  <si>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</si>
  <si>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</si>
  <si>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</si>
  <si>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</si>
  <si>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</si>
  <si>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</si>
  <si>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Share of profits less losses after tax of associates and joint ventures</t>
  </si>
  <si>
    <t>Profit before taxation</t>
  </si>
  <si>
    <t>Taxation</t>
  </si>
  <si>
    <t>Profit attributable to:</t>
  </si>
  <si>
    <t>Equity holders of the Company</t>
  </si>
  <si>
    <t>Non-controlling interests</t>
  </si>
  <si>
    <t>Dividends</t>
  </si>
  <si>
    <t>HK$</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</si>
  <si>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</si>
  <si>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</si>
  <si>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</si>
  <si>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</si>
  <si>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</si>
  <si>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</si>
  <si>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</si>
  <si>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</si>
  <si>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</si>
  <si>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</si>
  <si>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</si>
  <si>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</si>
  <si>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</si>
  <si>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</si>
  <si>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</si>
  <si>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</si>
  <si>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</si>
  <si>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</si>
  <si>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</si>
  <si>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</si>
  <si>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</si>
  <si>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</si>
  <si>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</si>
  <si>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</si>
  <si>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</si>
  <si>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</si>
  <si>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</si>
  <si>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</si>
  <si>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</si>
  <si>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equity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</si>
  <si>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</si>
  <si>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</si>
  <si>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</si>
  <si>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</si>
  <si>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</si>
  <si>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</si>
  <si>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</si>
  <si>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</si>
  <si>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</si>
  <si>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</si>
  <si>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</si>
  <si>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</si>
  <si>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</si>
  <si>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</si>
  <si>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</si>
  <si>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</si>
  <si>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</si>
  <si>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</si>
  <si>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</si>
  <si>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</si>
  <si>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</si>
  <si>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</si>
  <si>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</si>
  <si>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Net trading gain/(loss)</t>
  </si>
  <si>
    <t xml:space="preserve">Net charge of impairment allowances </t>
  </si>
  <si>
    <t>Segment assets</t>
  </si>
  <si>
    <t>Segment liabilities</t>
  </si>
  <si>
    <t>Segmental reporting</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</si>
  <si>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</si>
  <si>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</si>
  <si>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</si>
  <si>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</si>
  <si>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</si>
  <si>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</si>
  <si>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</si>
  <si>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</si>
  <si>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</si>
  <si>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</si>
  <si>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</si>
  <si>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</si>
  <si>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</si>
  <si>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</si>
  <si>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</si>
  <si>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</si>
  <si>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</si>
  <si>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Loans for use outside Hong Kong</t>
  </si>
  <si>
    <t>Gross advances to customers</t>
  </si>
  <si>
    <t>First quarter</t>
  </si>
  <si>
    <t>Second quarter</t>
  </si>
  <si>
    <t xml:space="preserve">Cash and balances and placements with banks and other financial institutions </t>
  </si>
  <si>
    <t>Gross Advances to Customers</t>
  </si>
  <si>
    <t>- Corporate</t>
  </si>
  <si>
    <t>- Personal</t>
  </si>
  <si>
    <t xml:space="preserve">Corporate </t>
  </si>
  <si>
    <t xml:space="preserve">Banking </t>
  </si>
  <si>
    <t>11.Capital Ratio</t>
  </si>
  <si>
    <t>1.  Financial Highlights</t>
  </si>
  <si>
    <t>4.  Segmental Reporting</t>
  </si>
  <si>
    <t>6 . Net Fee and Commission Income</t>
  </si>
  <si>
    <t>7.  Operating Expenses</t>
  </si>
  <si>
    <t>8.  Deposits from Customers</t>
  </si>
  <si>
    <t>9.  Gross Advances to Customers</t>
  </si>
  <si>
    <t>10.Loan Quality</t>
  </si>
  <si>
    <t>Interests in associates and joint ventures</t>
  </si>
  <si>
    <t>Basic and diluted</t>
  </si>
  <si>
    <t>Net Interest Income and Net Interest Margin</t>
  </si>
  <si>
    <t>HK$’m, except percentages</t>
  </si>
  <si>
    <t>Average interest-earning assets</t>
  </si>
  <si>
    <r>
      <t>Net interest spread</t>
    </r>
    <r>
      <rPr>
        <vertAlign val="superscript"/>
        <sz val="12"/>
        <rFont val="Arial"/>
        <family val="2"/>
      </rPr>
      <t xml:space="preserve"> </t>
    </r>
  </si>
  <si>
    <t>Average</t>
  </si>
  <si>
    <t>balance</t>
  </si>
  <si>
    <t xml:space="preserve">yield </t>
  </si>
  <si>
    <t>Balances and placements with banks and other financial institutions</t>
  </si>
  <si>
    <t>Advances to customers</t>
  </si>
  <si>
    <t>Other interest-earning assets</t>
  </si>
  <si>
    <t>Total interest-earning assets</t>
  </si>
  <si>
    <t xml:space="preserve">rate </t>
  </si>
  <si>
    <t>Current, savings and time deposits</t>
  </si>
  <si>
    <t>Other interest-bearing liabilities</t>
  </si>
  <si>
    <t>Total interest-bearing liabilities</t>
  </si>
  <si>
    <t>Net Fee and Commission Income</t>
  </si>
  <si>
    <t>Credit card business</t>
  </si>
  <si>
    <t>Loan commissions</t>
  </si>
  <si>
    <t>Securities brokerage</t>
  </si>
  <si>
    <t>Funds distribution</t>
  </si>
  <si>
    <t>Bills commissions</t>
  </si>
  <si>
    <t>Payment services</t>
  </si>
  <si>
    <t>Trust and custody services</t>
  </si>
  <si>
    <t>Currency exchange</t>
  </si>
  <si>
    <t>Safe deposit box</t>
  </si>
  <si>
    <t>Operating Expenses</t>
  </si>
  <si>
    <t>Staff costs</t>
  </si>
  <si>
    <t>Premises and equipment expenses (excluding depreciation)</t>
  </si>
  <si>
    <t>Depreciation</t>
  </si>
  <si>
    <t>Other operating expenses</t>
  </si>
  <si>
    <t>Total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</si>
  <si>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</si>
  <si>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</si>
  <si>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</si>
  <si>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</si>
  <si>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</si>
  <si>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</si>
  <si>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</si>
  <si>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r>
      <t>1.</t>
    </r>
    <r>
      <rPr>
        <sz val="11"/>
        <color indexed="8"/>
        <rFont val="Times New Roman"/>
        <family val="1"/>
      </rPr>
      <t xml:space="preserve">   </t>
    </r>
    <r>
      <rPr>
        <sz val="11"/>
        <color indexed="8"/>
        <rFont val="Arial"/>
        <family val="2"/>
      </rPr>
      <t>Residential mortgage loans exclude those under the Home Ownership Scheme and other government-sponsored home purchasing schemes.</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</si>
  <si>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</si>
  <si>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</si>
  <si>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</si>
  <si>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</si>
  <si>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</si>
  <si>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</si>
  <si>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</si>
  <si>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</si>
  <si>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</si>
  <si>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</si>
  <si>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</si>
  <si>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</si>
  <si>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Third quarter</t>
  </si>
  <si>
    <t>Fourth quarter</t>
  </si>
  <si>
    <t>-</t>
  </si>
  <si>
    <t>At 31 December</t>
  </si>
  <si>
    <t>Current tax assets</t>
  </si>
  <si>
    <t>-</t>
  </si>
  <si>
    <t>Other equity instruments</t>
  </si>
  <si>
    <t>Net interest margin</t>
  </si>
  <si>
    <t>Net interest margin (adjusted)*</t>
  </si>
  <si>
    <t>* Including the funding income or cost of foreign currency swap contracts.</t>
  </si>
  <si>
    <t>-</t>
  </si>
  <si>
    <t>Average Balance and Average Interest Rates</t>
  </si>
  <si>
    <t>Debt securities investments and other debt instruments</t>
  </si>
  <si>
    <t>2. The delinquency ratio is the ratio of the total amount of overdue advances (more than three months) to total outstanding advances.</t>
  </si>
  <si>
    <t>-</t>
  </si>
  <si>
    <t xml:space="preserve">Earnings per share </t>
  </si>
  <si>
    <t>Net trading gain/(loss)</t>
  </si>
  <si>
    <t>Net gain/(loss) on other financial instruments at fair value through profit or loss</t>
  </si>
  <si>
    <t>Net loss from disposal/revaluation of properties, plant and equipment</t>
  </si>
  <si>
    <t>Net operating income before impairment allowances</t>
  </si>
  <si>
    <t>Operating profit</t>
  </si>
  <si>
    <t>Profit before taxation</t>
  </si>
  <si>
    <t>Basic earnings per share</t>
  </si>
  <si>
    <t>Profit attributable to equity holders of the Company and other equity instrument holders</t>
  </si>
  <si>
    <r>
      <t>Return on average total assets</t>
    </r>
    <r>
      <rPr>
        <vertAlign val="superscript"/>
        <sz val="12"/>
        <color indexed="8"/>
        <rFont val="Arial"/>
        <family val="2"/>
      </rPr>
      <t>1</t>
    </r>
  </si>
  <si>
    <r>
      <t>Return on average shareholders’ equity</t>
    </r>
    <r>
      <rPr>
        <vertAlign val="superscript"/>
        <sz val="12"/>
        <color indexed="8"/>
        <rFont val="Arial"/>
        <family val="2"/>
      </rPr>
      <t>2</t>
    </r>
  </si>
  <si>
    <t>Cost to income ratio</t>
  </si>
  <si>
    <r>
      <t>Total capital ratio</t>
    </r>
    <r>
      <rPr>
        <vertAlign val="superscript"/>
        <sz val="12"/>
        <color indexed="8"/>
        <rFont val="Arial"/>
        <family val="2"/>
      </rPr>
      <t>5</t>
    </r>
  </si>
  <si>
    <t>2. Return on average shareholders’ equity = Profit attributable to equity holders of the Company and other equity instrument holders / Average of the beginning and ending balance of capital and reserves attributable to equity holders of the Company and other equity instruments</t>
  </si>
  <si>
    <t>5. Total capital ratio is computed on the consolidated basis for regulatory purposes that comprises the positions of BOCHK and certain subsidiaries specified by the HKMA in accordance with the Banking (Capital) Rules.</t>
  </si>
  <si>
    <t>Equity holders of the Company and other equity instrument holders</t>
  </si>
  <si>
    <t>Other equity instrument holders</t>
  </si>
  <si>
    <t>-</t>
  </si>
  <si>
    <t>Non-controlling interests</t>
  </si>
  <si>
    <t>Net (loss)/gain from disposal/revaluation of properties, plant and equipment</t>
  </si>
  <si>
    <t>1. Shareholders’ funds represent capital and reserves attributable to the equity holders of the Company.</t>
  </si>
  <si>
    <r>
      <t>Shareholders’ funds</t>
    </r>
    <r>
      <rPr>
        <vertAlign val="superscript"/>
        <sz val="12"/>
        <color indexed="8"/>
        <rFont val="Arial"/>
        <family val="2"/>
      </rPr>
      <t>1</t>
    </r>
    <r>
      <rPr>
        <sz val="12"/>
        <color indexed="8"/>
        <rFont val="Arial"/>
        <family val="2"/>
      </rPr>
      <t xml:space="preserve"> and other non interest-bearing deposits and liabilities</t>
    </r>
  </si>
  <si>
    <t>Non interest-earning assets</t>
  </si>
  <si>
    <t>Financial ratios for the period</t>
  </si>
  <si>
    <t>Trade financing</t>
  </si>
  <si>
    <t>Net gain on other financial assets</t>
  </si>
  <si>
    <t>Net (loss)/gain on other financial instruments at fair value through profit or loss</t>
  </si>
  <si>
    <t>Net (loss)/gain on other financial assets</t>
  </si>
  <si>
    <t>1H2020</t>
  </si>
  <si>
    <r>
      <t xml:space="preserve">The financial information is extracted from the </t>
    </r>
    <r>
      <rPr>
        <i/>
        <sz val="14"/>
        <color indexed="8"/>
        <rFont val="Arial"/>
        <family val="2"/>
      </rPr>
      <t>2020 Interim Report</t>
    </r>
    <r>
      <rPr>
        <sz val="14"/>
        <color indexed="8"/>
        <rFont val="Arial"/>
        <family val="2"/>
      </rPr>
      <t xml:space="preserve"> of BOC Hong Kong (Holdings) Limited (the Company), which is not complete and should be read in conjunction with the 2020 Interim Report and other reports and financial information published by the Company. </t>
    </r>
  </si>
  <si>
    <t>For the period</t>
  </si>
  <si>
    <t>30 June 2020</t>
  </si>
  <si>
    <t>30 June 2019</t>
  </si>
  <si>
    <t>At period/year end</t>
  </si>
  <si>
    <t>30 June 2020</t>
  </si>
  <si>
    <t>31 December 2019</t>
  </si>
  <si>
    <t>(Unaudited)</t>
  </si>
  <si>
    <t>Half-year ended</t>
  </si>
  <si>
    <t>(Audited)</t>
  </si>
  <si>
    <t>At 30 June</t>
  </si>
  <si>
    <t>Half-year ended 30 June 2019</t>
  </si>
  <si>
    <t>Half-year ended 30 June 2020</t>
  </si>
  <si>
    <t>-</t>
  </si>
  <si>
    <t>At 30 June 2020</t>
  </si>
  <si>
    <t>30 June 2019</t>
  </si>
  <si>
    <t xml:space="preserve">Half-year ended </t>
  </si>
  <si>
    <t>At 30 June</t>
  </si>
  <si>
    <t>At 30 June</t>
  </si>
  <si>
    <t>(Unaudited)</t>
  </si>
  <si>
    <t>At 31 December 2019</t>
  </si>
  <si>
    <t>2.  Condensed Consolidated Income Statement</t>
  </si>
  <si>
    <t>3.  Condensed Consolidated Balance Sheet</t>
  </si>
  <si>
    <t>5 . Net Interest Income and Net Interest Margin</t>
  </si>
  <si>
    <t>Profit for the period</t>
  </si>
  <si>
    <r>
      <t>Average value of liquidity coverage ratio</t>
    </r>
    <r>
      <rPr>
        <vertAlign val="superscript"/>
        <sz val="12"/>
        <color indexed="8"/>
        <rFont val="Arial"/>
        <family val="2"/>
      </rPr>
      <t>3</t>
    </r>
  </si>
  <si>
    <t>Financial ratios at period / year-end</t>
  </si>
  <si>
    <r>
      <t>Loan to deposit ratio</t>
    </r>
    <r>
      <rPr>
        <vertAlign val="superscript"/>
        <sz val="12"/>
        <color indexed="8"/>
        <rFont val="Arial"/>
        <family val="2"/>
      </rPr>
      <t>4</t>
    </r>
  </si>
  <si>
    <r>
      <t>Quarter-end value of net stable funding ratio</t>
    </r>
    <r>
      <rPr>
        <vertAlign val="superscript"/>
        <sz val="12"/>
        <color indexed="8"/>
        <rFont val="Arial"/>
        <family val="2"/>
      </rPr>
      <t>3</t>
    </r>
  </si>
  <si>
    <t>31 December 2019</t>
  </si>
  <si>
    <t>1. Return on average total assets = Profit for the period / Daily average balance of total assets</t>
  </si>
  <si>
    <t>3. Liquidity coverage ratio and net stable funding ratio are computed on the consolidated basis which comprises the positions of BOCHK and certain subsidiaries specified by the HKMA in accordance with the Banking (Liquidity) Rules.</t>
  </si>
  <si>
    <t>Condensed Consolidated Income Statement</t>
  </si>
  <si>
    <t>Net gain on other financial instruments at fair value through profit or loss</t>
  </si>
  <si>
    <t>Net (loss)/gain from disposal of/fair value adjustments on investment properties</t>
  </si>
  <si>
    <t>Profit for the period</t>
  </si>
  <si>
    <t>Condensed Consolidated Balance Sheet</t>
  </si>
  <si>
    <t>Net loss from disposal of/fair value adjustments on investment properties</t>
  </si>
  <si>
    <t xml:space="preserve">Net (charge)/reversal of impairment allowances </t>
  </si>
  <si>
    <t>Net gain from disposal of/fair value adjustments on investment properties</t>
  </si>
  <si>
    <t>Net gain from disposal/revaluation of properties, plant and equipment</t>
  </si>
  <si>
    <t>Advances to customers and other accounts</t>
  </si>
  <si>
    <t>3. The charge-off ratio is the ratio of total write-offs made during the period to average card receivables during the period.</t>
  </si>
  <si>
    <t xml:space="preserve">4. Loan to deposit ratio is calculated as at period/year end. Loan represents gross advances to customers.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</si>
</sst>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0_);\(0\)"/>
    <numFmt numFmtId="192" formatCode="[$-409]dddd\,\ mmmm\ d\,\ yyyy"/>
    <numFmt numFmtId="193" formatCode="[$-409]h:mm:ss\ AM/PM"/>
    <numFmt numFmtId="194" formatCode="[$-F800]dddd\,\ mmmm\ dd\,\ yyyy"/>
  </numFmts>
  <fonts count="81">
    <font>
      <sz val="11"/>
      <color theme="1"/>
      <name val="Calibri"/>
      <family val="1"/>
    </font>
    <font>
      <sz val="12"/>
      <color indexed="8"/>
      <name val="新細明體"/>
      <family val="1"/>
    </font>
    <font>
      <sz val="9"/>
      <name val="新細明體"/>
      <family val="1"/>
    </font>
    <font>
      <sz val="12"/>
      <color indexed="8"/>
      <name val="Arial"/>
      <family val="2"/>
    </font>
    <font>
      <sz val="14"/>
      <color indexed="8"/>
      <name val="Arial"/>
      <family val="2"/>
    </font>
    <font>
      <vertAlign val="superscript"/>
      <sz val="12"/>
      <color indexed="8"/>
      <name val="Arial"/>
      <family val="2"/>
    </font>
    <font>
      <b/>
      <sz val="16"/>
      <name val="Arial"/>
      <family val="2"/>
    </font>
    <font>
      <sz val="12"/>
      <name val="Arial"/>
      <family val="2"/>
    </font>
    <font>
      <sz val="16"/>
      <name val="Arial"/>
      <family val="2"/>
    </font>
    <font>
      <sz val="11"/>
      <name val="Arial"/>
      <family val="2"/>
    </font>
    <font>
      <i/>
      <sz val="14"/>
      <color indexed="8"/>
      <name val="Arial"/>
      <family val="2"/>
    </font>
    <font>
      <b/>
      <sz val="12"/>
      <name val="Arial"/>
      <family val="2"/>
    </font>
    <font>
      <vertAlign val="superscript"/>
      <sz val="12"/>
      <name val="Arial"/>
      <family val="2"/>
    </font>
    <font>
      <sz val="11"/>
      <color indexed="8"/>
      <name val="Arial"/>
      <family val="2"/>
    </font>
    <font>
      <sz val="11"/>
      <color indexed="8"/>
      <name val="Times New Roman"/>
      <family val="1"/>
    </font>
    <font>
      <sz val="11"/>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u val="single"/>
      <sz val="11"/>
      <color indexed="20"/>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1"/>
      <color indexed="12"/>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20"/>
      <color indexed="8"/>
      <name val="Arial"/>
      <family val="2"/>
    </font>
    <font>
      <sz val="16"/>
      <color indexed="8"/>
      <name val="Arial"/>
      <family val="2"/>
    </font>
    <font>
      <b/>
      <sz val="12"/>
      <color indexed="8"/>
      <name val="Arial"/>
      <family val="2"/>
    </font>
    <font>
      <b/>
      <sz val="16"/>
      <color indexed="8"/>
      <name val="Arial"/>
      <family val="2"/>
    </font>
    <font>
      <sz val="7"/>
      <color indexed="8"/>
      <name val="Arial"/>
      <family val="2"/>
    </font>
    <font>
      <sz val="12"/>
      <color indexed="8"/>
      <name val="Times New Roman"/>
      <family val="1"/>
    </font>
    <font>
      <sz val="11"/>
      <name val="新細明體"/>
      <family val="1"/>
    </font>
    <font>
      <sz val="8"/>
      <color indexed="8"/>
      <name val="Arial"/>
      <family val="2"/>
    </font>
    <font>
      <b/>
      <sz val="8"/>
      <color indexed="8"/>
      <name val="Arial"/>
      <family val="2"/>
    </font>
    <font>
      <sz val="8"/>
      <color indexed="14"/>
      <name val="Arial"/>
      <family val="2"/>
    </font>
    <font>
      <b/>
      <sz val="8"/>
      <color indexed="14"/>
      <name val="Arial"/>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u val="single"/>
      <sz val="11"/>
      <color theme="11"/>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20"/>
      <color theme="1"/>
      <name val="Arial"/>
      <family val="2"/>
    </font>
    <font>
      <sz val="12"/>
      <color theme="1"/>
      <name val="Arial"/>
      <family val="2"/>
    </font>
    <font>
      <sz val="16"/>
      <color theme="1"/>
      <name val="Arial"/>
      <family val="2"/>
    </font>
    <font>
      <b/>
      <sz val="12"/>
      <color theme="1"/>
      <name val="Arial"/>
      <family val="2"/>
    </font>
    <font>
      <b/>
      <sz val="12"/>
      <color rgb="FF000000"/>
      <name val="Arial"/>
      <family val="2"/>
    </font>
    <font>
      <sz val="12"/>
      <color rgb="FF000000"/>
      <name val="Arial"/>
      <family val="2"/>
    </font>
    <font>
      <b/>
      <sz val="16"/>
      <color theme="1"/>
      <name val="Arial"/>
      <family val="2"/>
    </font>
    <font>
      <sz val="7"/>
      <color theme="1"/>
      <name val="Arial"/>
      <family val="2"/>
    </font>
    <font>
      <sz val="12"/>
      <color rgb="FF000000"/>
      <name val="Times New Roman"/>
      <family val="1"/>
    </font>
    <font>
      <sz val="11"/>
      <name val="Calibri"/>
      <family val="1"/>
    </font>
    <font>
      <sz val="14"/>
      <color theme="1"/>
      <name val="Arial"/>
      <family val="2"/>
    </font>
    <font>
      <sz val="8"/>
      <color theme="1"/>
      <name val="Arial"/>
      <family val="2"/>
    </font>
    <font>
      <b/>
      <sz val="8"/>
      <color rgb="FF000000"/>
      <name val="Arial"/>
      <family val="2"/>
    </font>
    <font>
      <b/>
      <sz val="8"/>
      <color theme="1"/>
      <name val="Arial"/>
      <family val="2"/>
    </font>
    <font>
      <sz val="8"/>
      <color rgb="FFFF00FF"/>
      <name val="Arial"/>
      <family val="2"/>
    </font>
    <font>
      <b/>
      <sz val="8"/>
      <color rgb="FFFF00FF"/>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bottom style="double"/>
    </border>
    <border>
      <left/>
      <right/>
      <top style="medium"/>
      <bottom style="medium"/>
    </border>
    <border>
      <left/>
      <right/>
      <top/>
      <bottom style="thin">
        <color theme="1"/>
      </bottom>
    </border>
    <border>
      <left/>
      <right/>
      <top style="thin"/>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84">
    <xf numFmtId="0" fontId="0"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5" fillId="0" borderId="10" xfId="0" applyFont="1" applyBorder="1" applyAlignment="1">
      <alignment horizontal="right" vertical="center" wrapText="1"/>
    </xf>
    <xf numFmtId="3" fontId="65" fillId="0" borderId="0" xfId="0" applyNumberFormat="1" applyFont="1" applyAlignment="1">
      <alignment horizontal="right" vertical="center" wrapText="1"/>
    </xf>
    <xf numFmtId="0" fontId="67" fillId="0" borderId="0" xfId="0" applyFont="1" applyAlignment="1">
      <alignment vertical="center" wrapText="1"/>
    </xf>
    <xf numFmtId="0" fontId="67" fillId="0" borderId="0" xfId="0" applyFont="1" applyAlignment="1">
      <alignment horizontal="right" vertical="center" wrapText="1"/>
    </xf>
    <xf numFmtId="0" fontId="65" fillId="0" borderId="11" xfId="0" applyFont="1" applyBorder="1" applyAlignment="1">
      <alignment horizontal="right" vertical="center" wrapText="1"/>
    </xf>
    <xf numFmtId="0" fontId="68" fillId="0" borderId="0" xfId="0" applyFont="1" applyAlignment="1">
      <alignment horizontal="right" vertical="center" wrapText="1"/>
    </xf>
    <xf numFmtId="0" fontId="69" fillId="0" borderId="0" xfId="0" applyFont="1" applyAlignment="1">
      <alignment horizontal="right" vertical="center" wrapText="1"/>
    </xf>
    <xf numFmtId="0" fontId="65" fillId="0" borderId="0" xfId="0" applyFont="1" applyAlignment="1">
      <alignment horizontal="left" vertical="center" wrapText="1" indent="1"/>
    </xf>
    <xf numFmtId="0" fontId="65" fillId="0" borderId="0" xfId="0" applyFont="1" applyAlignment="1">
      <alignment horizontal="justify" vertical="center" wrapText="1"/>
    </xf>
    <xf numFmtId="3" fontId="65" fillId="0" borderId="10" xfId="0" applyNumberFormat="1" applyFont="1" applyBorder="1" applyAlignment="1">
      <alignment horizontal="right" vertical="center" wrapText="1"/>
    </xf>
    <xf numFmtId="3" fontId="69" fillId="0" borderId="0" xfId="0" applyNumberFormat="1" applyFont="1" applyAlignment="1">
      <alignment horizontal="right" vertical="center" wrapText="1"/>
    </xf>
    <xf numFmtId="3" fontId="65" fillId="0" borderId="12" xfId="0" applyNumberFormat="1" applyFont="1" applyBorder="1" applyAlignment="1">
      <alignment horizontal="right" vertical="center" wrapText="1"/>
    </xf>
    <xf numFmtId="3" fontId="67" fillId="0" borderId="0" xfId="0" applyNumberFormat="1" applyFont="1" applyAlignment="1">
      <alignment horizontal="right" vertical="center" wrapText="1" indent="1"/>
    </xf>
    <xf numFmtId="0" fontId="67" fillId="0" borderId="11" xfId="0" applyFont="1" applyBorder="1" applyAlignment="1">
      <alignment horizontal="right" vertical="center" wrapText="1" indent="1"/>
    </xf>
    <xf numFmtId="3" fontId="67" fillId="0" borderId="12" xfId="0" applyNumberFormat="1" applyFont="1" applyBorder="1" applyAlignment="1">
      <alignment horizontal="right" vertical="center" wrapText="1" indent="1"/>
    </xf>
    <xf numFmtId="3" fontId="65" fillId="0" borderId="0" xfId="0" applyNumberFormat="1" applyFont="1" applyAlignment="1">
      <alignment horizontal="right" vertical="center" wrapText="1" indent="1"/>
    </xf>
    <xf numFmtId="0" fontId="65" fillId="0" borderId="10" xfId="0" applyFont="1" applyBorder="1" applyAlignment="1">
      <alignment horizontal="right" vertical="center" wrapText="1" indent="1"/>
    </xf>
    <xf numFmtId="0" fontId="68" fillId="0" borderId="10" xfId="0" applyFont="1" applyBorder="1" applyAlignment="1">
      <alignment horizontal="right" vertical="center" wrapText="1"/>
    </xf>
    <xf numFmtId="0" fontId="69" fillId="0" borderId="10" xfId="0" applyFont="1" applyBorder="1" applyAlignment="1">
      <alignment horizontal="right" vertical="center" wrapText="1"/>
    </xf>
    <xf numFmtId="3" fontId="68" fillId="0" borderId="10" xfId="0" applyNumberFormat="1" applyFont="1" applyBorder="1" applyAlignment="1">
      <alignment horizontal="right" vertical="center" wrapText="1"/>
    </xf>
    <xf numFmtId="3" fontId="68" fillId="0" borderId="0" xfId="0" applyNumberFormat="1" applyFont="1" applyAlignment="1">
      <alignment horizontal="right" vertical="center" wrapText="1"/>
    </xf>
    <xf numFmtId="0" fontId="70" fillId="0" borderId="0" xfId="0" applyFont="1" applyAlignment="1">
      <alignment/>
    </xf>
    <xf numFmtId="0" fontId="65" fillId="0" borderId="0" xfId="0" applyFont="1" applyAlignment="1">
      <alignment vertical="center" wrapText="1"/>
    </xf>
    <xf numFmtId="0" fontId="67" fillId="0" borderId="10" xfId="0" applyFont="1" applyBorder="1" applyAlignment="1">
      <alignment horizontal="right" vertical="center" wrapText="1"/>
    </xf>
    <xf numFmtId="0" fontId="65" fillId="0" borderId="0" xfId="0" applyFont="1" applyAlignment="1">
      <alignment horizontal="right" vertical="center"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67" fillId="0" borderId="10" xfId="0" applyFont="1" applyBorder="1" applyAlignment="1">
      <alignment horizontal="justify" vertical="center" wrapText="1"/>
    </xf>
    <xf numFmtId="0" fontId="69" fillId="0" borderId="11" xfId="0" applyFont="1" applyBorder="1" applyAlignment="1">
      <alignment horizontal="right" vertical="center" wrapText="1"/>
    </xf>
    <xf numFmtId="0" fontId="68" fillId="0" borderId="0" xfId="0" applyFont="1" applyAlignment="1">
      <alignment vertical="center" wrapText="1"/>
    </xf>
    <xf numFmtId="0" fontId="69" fillId="0" borderId="0" xfId="0" applyFont="1" applyAlignment="1">
      <alignment vertical="center" wrapText="1"/>
    </xf>
    <xf numFmtId="0" fontId="67" fillId="0" borderId="0" xfId="0" applyFont="1" applyAlignment="1">
      <alignment horizontal="justify" vertical="center" wrapText="1"/>
    </xf>
    <xf numFmtId="0" fontId="68" fillId="0" borderId="0" xfId="0" applyFont="1" applyAlignment="1">
      <alignment horizontal="right" vertical="center" wrapText="1" indent="1"/>
    </xf>
    <xf numFmtId="0" fontId="69" fillId="0" borderId="0" xfId="0" applyFont="1" applyAlignment="1">
      <alignment horizontal="right" vertical="center" wrapText="1" indent="1"/>
    </xf>
    <xf numFmtId="3" fontId="67" fillId="0" borderId="10" xfId="0" applyNumberFormat="1" applyFont="1" applyBorder="1" applyAlignment="1">
      <alignment horizontal="right" vertical="center" wrapText="1" indent="1"/>
    </xf>
    <xf numFmtId="3" fontId="65" fillId="0" borderId="10" xfId="0" applyNumberFormat="1" applyFont="1" applyBorder="1" applyAlignment="1">
      <alignment horizontal="right" vertical="center" wrapText="1" indent="1"/>
    </xf>
    <xf numFmtId="0" fontId="69" fillId="0" borderId="0" xfId="0" applyFont="1" applyAlignment="1">
      <alignment horizontal="justify" vertical="center" wrapText="1"/>
    </xf>
    <xf numFmtId="0" fontId="65" fillId="0" borderId="0" xfId="0" applyFont="1" applyAlignment="1">
      <alignment horizontal="left" vertical="center" wrapText="1"/>
    </xf>
    <xf numFmtId="0" fontId="67" fillId="0" borderId="0" xfId="0" applyFont="1" applyAlignment="1">
      <alignment horizontal="left" vertical="center" wrapText="1"/>
    </xf>
    <xf numFmtId="0" fontId="7" fillId="0" borderId="0" xfId="0" applyFont="1" applyAlignment="1">
      <alignment horizontal="left"/>
    </xf>
    <xf numFmtId="0" fontId="68" fillId="0" borderId="0" xfId="0" applyFont="1" applyAlignment="1">
      <alignment horizontal="left" vertical="center" wrapText="1"/>
    </xf>
    <xf numFmtId="0" fontId="69" fillId="0" borderId="0" xfId="0" applyFont="1" applyAlignment="1">
      <alignment horizontal="left" vertical="center" wrapText="1"/>
    </xf>
    <xf numFmtId="0" fontId="71" fillId="0" borderId="0" xfId="0" applyFont="1" applyAlignment="1">
      <alignment horizontal="right" vertical="center" wrapText="1"/>
    </xf>
    <xf numFmtId="0" fontId="71" fillId="0" borderId="0" xfId="0" applyFont="1" applyAlignment="1">
      <alignment vertical="center" wrapText="1"/>
    </xf>
    <xf numFmtId="3" fontId="68" fillId="0" borderId="12" xfId="0" applyNumberFormat="1" applyFont="1" applyBorder="1" applyAlignment="1">
      <alignment horizontal="right" vertical="center" wrapText="1"/>
    </xf>
    <xf numFmtId="0" fontId="69" fillId="0" borderId="0" xfId="0" applyFont="1" applyAlignment="1">
      <alignment horizontal="left" vertical="center" wrapText="1" indent="1"/>
    </xf>
    <xf numFmtId="0" fontId="72" fillId="0" borderId="0" xfId="0" applyFont="1" applyAlignment="1">
      <alignment horizontal="right" vertical="center" wrapText="1"/>
    </xf>
    <xf numFmtId="0" fontId="72" fillId="0" borderId="0" xfId="0" applyFont="1" applyAlignment="1">
      <alignment vertical="center" wrapText="1"/>
    </xf>
    <xf numFmtId="0" fontId="69" fillId="33" borderId="0" xfId="0" applyFont="1" applyFill="1" applyAlignment="1">
      <alignment horizontal="left" vertical="center" wrapText="1" indent="1"/>
    </xf>
    <xf numFmtId="0" fontId="68" fillId="33" borderId="0" xfId="0" applyFont="1" applyFill="1" applyAlignment="1">
      <alignment horizontal="right" vertical="center" wrapText="1"/>
    </xf>
    <xf numFmtId="0" fontId="73" fillId="0" borderId="0" xfId="0" applyFont="1" applyAlignment="1">
      <alignment/>
    </xf>
    <xf numFmtId="49" fontId="67" fillId="0" borderId="10" xfId="0" applyNumberFormat="1" applyFont="1" applyBorder="1" applyAlignment="1">
      <alignment horizontal="right" vertical="center" wrapText="1"/>
    </xf>
    <xf numFmtId="49" fontId="65" fillId="0" borderId="10" xfId="0" applyNumberFormat="1" applyFont="1" applyBorder="1" applyAlignment="1">
      <alignment horizontal="right" vertical="center" wrapText="1"/>
    </xf>
    <xf numFmtId="0" fontId="67" fillId="0" borderId="0" xfId="0" applyFont="1" applyFill="1" applyAlignment="1">
      <alignment horizontal="right" vertical="center" wrapText="1"/>
    </xf>
    <xf numFmtId="0" fontId="65" fillId="0" borderId="0" xfId="0" applyFont="1" applyFill="1" applyAlignment="1">
      <alignment horizontal="right" vertical="center" wrapText="1"/>
    </xf>
    <xf numFmtId="0" fontId="74" fillId="0" borderId="0" xfId="0" applyFont="1" applyAlignment="1">
      <alignment vertical="center"/>
    </xf>
    <xf numFmtId="0" fontId="0" fillId="0" borderId="0" xfId="0" applyAlignment="1">
      <alignment vertical="center"/>
    </xf>
    <xf numFmtId="0" fontId="69" fillId="0" borderId="0" xfId="0" applyFont="1" applyAlignment="1">
      <alignment vertical="center" wrapText="1"/>
    </xf>
    <xf numFmtId="0" fontId="69" fillId="0" borderId="0" xfId="0" applyFont="1" applyFill="1" applyAlignment="1">
      <alignment horizontal="right" vertical="center" wrapText="1"/>
    </xf>
    <xf numFmtId="0" fontId="69" fillId="0" borderId="10" xfId="0" applyFont="1" applyFill="1" applyBorder="1" applyAlignment="1">
      <alignment horizontal="right" vertical="center" wrapText="1"/>
    </xf>
    <xf numFmtId="3" fontId="65" fillId="0" borderId="0" xfId="0" applyNumberFormat="1" applyFont="1" applyFill="1" applyAlignment="1">
      <alignment horizontal="right" vertical="center" wrapText="1"/>
    </xf>
    <xf numFmtId="0" fontId="73" fillId="0" borderId="0" xfId="0" applyFont="1" applyAlignment="1">
      <alignment/>
    </xf>
    <xf numFmtId="0" fontId="69" fillId="0" borderId="0" xfId="0" applyFont="1" applyAlignment="1">
      <alignment vertical="center" wrapText="1"/>
    </xf>
    <xf numFmtId="0" fontId="68" fillId="0" borderId="0" xfId="0" applyFont="1" applyAlignment="1">
      <alignment horizontal="right" vertical="center" wrapText="1"/>
    </xf>
    <xf numFmtId="0" fontId="67" fillId="0" borderId="10" xfId="0" applyFont="1" applyBorder="1" applyAlignment="1">
      <alignment horizontal="right" vertical="center" wrapText="1"/>
    </xf>
    <xf numFmtId="0" fontId="65" fillId="0" borderId="0" xfId="0" applyFont="1" applyFill="1" applyAlignment="1">
      <alignment horizontal="left" vertical="center" wrapText="1" indent="1"/>
    </xf>
    <xf numFmtId="0" fontId="68" fillId="0" borderId="0" xfId="0" applyFont="1" applyFill="1" applyAlignment="1">
      <alignment horizontal="right" vertical="center" wrapText="1"/>
    </xf>
    <xf numFmtId="0" fontId="6" fillId="0" borderId="0" xfId="0" applyFont="1" applyFill="1" applyAlignment="1">
      <alignment/>
    </xf>
    <xf numFmtId="3" fontId="68" fillId="0" borderId="0" xfId="0" applyNumberFormat="1" applyFont="1" applyFill="1" applyAlignment="1">
      <alignment horizontal="right" vertical="center" wrapText="1"/>
    </xf>
    <xf numFmtId="0" fontId="68" fillId="0" borderId="11" xfId="0" applyFont="1" applyFill="1" applyBorder="1" applyAlignment="1">
      <alignment horizontal="right" vertical="center" wrapText="1"/>
    </xf>
    <xf numFmtId="0" fontId="6" fillId="0" borderId="0" xfId="0" applyFont="1" applyFill="1" applyAlignment="1">
      <alignment horizontal="justify" vertical="center"/>
    </xf>
    <xf numFmtId="0" fontId="65" fillId="0" borderId="0" xfId="0" applyFont="1" applyFill="1" applyAlignment="1">
      <alignment horizontal="left" vertical="center" wrapText="1"/>
    </xf>
    <xf numFmtId="0" fontId="67" fillId="0" borderId="10" xfId="0" applyFont="1" applyFill="1" applyBorder="1" applyAlignment="1">
      <alignment vertical="center" wrapText="1"/>
    </xf>
    <xf numFmtId="0" fontId="65" fillId="0" borderId="0" xfId="0" applyFont="1" applyFill="1" applyAlignment="1">
      <alignment vertical="center" wrapText="1"/>
    </xf>
    <xf numFmtId="3" fontId="69" fillId="0" borderId="0" xfId="0" applyNumberFormat="1" applyFont="1" applyFill="1" applyAlignment="1">
      <alignment horizontal="right" vertical="center" wrapText="1"/>
    </xf>
    <xf numFmtId="0" fontId="67" fillId="0" borderId="0" xfId="0" applyFont="1" applyFill="1" applyAlignment="1">
      <alignment vertical="center" wrapText="1"/>
    </xf>
    <xf numFmtId="0" fontId="67" fillId="0" borderId="11" xfId="0" applyFont="1" applyFill="1" applyBorder="1" applyAlignment="1">
      <alignment vertical="center" wrapText="1"/>
    </xf>
    <xf numFmtId="0" fontId="67" fillId="0" borderId="11" xfId="0" applyFont="1" applyFill="1" applyBorder="1" applyAlignment="1">
      <alignment horizontal="right" vertical="center" wrapText="1"/>
    </xf>
    <xf numFmtId="0" fontId="65" fillId="0" borderId="11" xfId="0" applyFont="1" applyFill="1" applyBorder="1" applyAlignment="1">
      <alignment horizontal="right" vertical="center" wrapText="1"/>
    </xf>
    <xf numFmtId="0" fontId="65" fillId="0" borderId="11" xfId="0" applyFont="1" applyFill="1" applyBorder="1" applyAlignment="1">
      <alignment vertical="center" wrapText="1"/>
    </xf>
    <xf numFmtId="184" fontId="69" fillId="0" borderId="11" xfId="0" applyNumberFormat="1" applyFont="1" applyFill="1" applyBorder="1" applyAlignment="1">
      <alignment horizontal="right" vertical="center" wrapText="1"/>
    </xf>
    <xf numFmtId="0" fontId="67" fillId="0" borderId="10" xfId="0" applyFont="1" applyFill="1" applyBorder="1" applyAlignment="1">
      <alignment horizontal="justify" vertical="center" wrapText="1"/>
    </xf>
    <xf numFmtId="2" fontId="68" fillId="0" borderId="0" xfId="0" applyNumberFormat="1" applyFont="1" applyFill="1" applyAlignment="1">
      <alignment horizontal="right" vertical="center" wrapText="1"/>
    </xf>
    <xf numFmtId="0" fontId="65" fillId="0" borderId="10" xfId="0" applyFont="1" applyFill="1" applyBorder="1" applyAlignment="1">
      <alignment vertical="center" wrapText="1"/>
    </xf>
    <xf numFmtId="0" fontId="9" fillId="0" borderId="0" xfId="0" applyFont="1" applyFill="1" applyAlignment="1">
      <alignment/>
    </xf>
    <xf numFmtId="0" fontId="74"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6" fillId="0" borderId="0" xfId="0" applyFont="1" applyAlignment="1">
      <alignment/>
    </xf>
    <xf numFmtId="0" fontId="7" fillId="0" borderId="0" xfId="0" applyFont="1" applyBorder="1" applyAlignment="1">
      <alignment horizontal="right" vertical="center" wrapText="1"/>
    </xf>
    <xf numFmtId="0" fontId="7" fillId="0" borderId="0" xfId="0" applyFont="1" applyBorder="1" applyAlignment="1">
      <alignment horizontal="left" vertical="center" wrapText="1" indent="1"/>
    </xf>
    <xf numFmtId="3" fontId="67" fillId="0" borderId="0" xfId="0" applyNumberFormat="1" applyFont="1" applyBorder="1" applyAlignment="1">
      <alignment horizontal="right" vertical="center" wrapText="1" indent="1"/>
    </xf>
    <xf numFmtId="3" fontId="65" fillId="0" borderId="0" xfId="0" applyNumberFormat="1" applyFont="1" applyBorder="1" applyAlignment="1">
      <alignment horizontal="right" vertical="center" wrapText="1" indent="1"/>
    </xf>
    <xf numFmtId="0" fontId="7" fillId="0" borderId="0" xfId="0" applyFont="1" applyBorder="1" applyAlignment="1">
      <alignment vertical="center" wrapText="1"/>
    </xf>
    <xf numFmtId="0" fontId="11" fillId="0" borderId="0" xfId="0" applyFont="1" applyBorder="1" applyAlignment="1">
      <alignment horizontal="right" vertical="center" wrapText="1"/>
    </xf>
    <xf numFmtId="10" fontId="67" fillId="0" borderId="0" xfId="0" applyNumberFormat="1" applyFont="1" applyBorder="1" applyAlignment="1">
      <alignment horizontal="right" vertical="center" wrapText="1" indent="1"/>
    </xf>
    <xf numFmtId="10" fontId="65" fillId="0" borderId="0" xfId="0" applyNumberFormat="1" applyFont="1" applyBorder="1" applyAlignment="1">
      <alignment horizontal="right" vertical="center" wrapText="1" indent="1"/>
    </xf>
    <xf numFmtId="10" fontId="67" fillId="0" borderId="10" xfId="0" applyNumberFormat="1" applyFont="1" applyBorder="1" applyAlignment="1">
      <alignment horizontal="right" vertical="center" wrapText="1" indent="1"/>
    </xf>
    <xf numFmtId="10" fontId="65" fillId="0" borderId="10" xfId="0" applyNumberFormat="1" applyFont="1" applyBorder="1" applyAlignment="1">
      <alignment horizontal="right" vertical="center" wrapText="1" indent="1"/>
    </xf>
    <xf numFmtId="0" fontId="11" fillId="0" borderId="0" xfId="0" applyFont="1" applyBorder="1" applyAlignment="1">
      <alignment horizontal="center" vertical="center" wrapText="1"/>
    </xf>
    <xf numFmtId="0" fontId="11" fillId="0" borderId="10" xfId="0" applyFont="1" applyBorder="1" applyAlignment="1">
      <alignment horizontal="right" vertical="center" wrapText="1"/>
    </xf>
    <xf numFmtId="0" fontId="7" fillId="0" borderId="10" xfId="0" applyFont="1" applyBorder="1" applyAlignment="1">
      <alignment horizontal="right" vertical="center" wrapText="1"/>
    </xf>
    <xf numFmtId="0" fontId="65" fillId="0" borderId="0" xfId="0" applyFont="1" applyBorder="1" applyAlignment="1">
      <alignment horizontal="justify" vertical="center" wrapText="1"/>
    </xf>
    <xf numFmtId="3" fontId="68" fillId="0" borderId="0" xfId="0" applyNumberFormat="1" applyFont="1" applyBorder="1" applyAlignment="1">
      <alignment horizontal="right" vertical="center" wrapText="1" indent="1"/>
    </xf>
    <xf numFmtId="0" fontId="65" fillId="0" borderId="0" xfId="0" applyFont="1" applyBorder="1" applyAlignment="1">
      <alignment horizontal="right" vertical="center" wrapText="1" indent="1"/>
    </xf>
    <xf numFmtId="0" fontId="65" fillId="0" borderId="0" xfId="0" applyFont="1" applyBorder="1" applyAlignment="1">
      <alignment horizontal="left" vertical="center" wrapText="1"/>
    </xf>
    <xf numFmtId="3" fontId="65" fillId="0" borderId="13" xfId="0" applyNumberFormat="1" applyFont="1" applyBorder="1" applyAlignment="1">
      <alignment horizontal="right" vertical="center" wrapText="1" indent="1"/>
    </xf>
    <xf numFmtId="0" fontId="75" fillId="0" borderId="0" xfId="0" applyFont="1" applyBorder="1" applyAlignment="1">
      <alignment horizontal="left" vertical="center" wrapText="1" indent="1"/>
    </xf>
    <xf numFmtId="3" fontId="76" fillId="0" borderId="0" xfId="0" applyNumberFormat="1" applyFont="1" applyBorder="1" applyAlignment="1">
      <alignment horizontal="right" vertical="center" wrapText="1" indent="1"/>
    </xf>
    <xf numFmtId="0" fontId="76" fillId="0" borderId="0" xfId="0" applyFont="1" applyBorder="1" applyAlignment="1">
      <alignment horizontal="right" vertical="center" wrapText="1" indent="1"/>
    </xf>
    <xf numFmtId="3" fontId="75" fillId="0" borderId="0" xfId="0" applyNumberFormat="1" applyFont="1" applyBorder="1" applyAlignment="1">
      <alignment horizontal="right" vertical="center" wrapText="1" indent="1"/>
    </xf>
    <xf numFmtId="0" fontId="75" fillId="0" borderId="0" xfId="0" applyFont="1" applyBorder="1" applyAlignment="1">
      <alignment horizontal="right" vertical="center" wrapText="1" indent="1"/>
    </xf>
    <xf numFmtId="0" fontId="68" fillId="0" borderId="0" xfId="0" applyFont="1" applyBorder="1" applyAlignment="1">
      <alignment horizontal="right" vertical="center" wrapText="1" indent="1"/>
    </xf>
    <xf numFmtId="0" fontId="70" fillId="0" borderId="0" xfId="0" applyFont="1" applyAlignment="1">
      <alignment vertical="center"/>
    </xf>
    <xf numFmtId="0" fontId="65" fillId="0" borderId="0" xfId="0" applyFont="1" applyBorder="1" applyAlignment="1">
      <alignment/>
    </xf>
    <xf numFmtId="0" fontId="75" fillId="0" borderId="0" xfId="0" applyFont="1" applyBorder="1" applyAlignment="1">
      <alignment horizontal="justify" vertical="center" wrapText="1"/>
    </xf>
    <xf numFmtId="0" fontId="77" fillId="0" borderId="0" xfId="0" applyFont="1" applyBorder="1" applyAlignment="1">
      <alignment horizontal="justify" vertical="center" wrapText="1"/>
    </xf>
    <xf numFmtId="0" fontId="75" fillId="0" borderId="0" xfId="0" applyFont="1" applyAlignment="1">
      <alignment horizontal="right" vertical="center" wrapText="1"/>
    </xf>
    <xf numFmtId="0" fontId="67" fillId="0" borderId="0" xfId="0" applyFont="1" applyBorder="1" applyAlignment="1">
      <alignment horizontal="right" vertical="center" wrapText="1"/>
    </xf>
    <xf numFmtId="0" fontId="65" fillId="0" borderId="0" xfId="0" applyFont="1" applyBorder="1" applyAlignment="1">
      <alignment horizontal="right" vertical="center" wrapText="1"/>
    </xf>
    <xf numFmtId="0" fontId="69" fillId="0" borderId="0" xfId="0" applyFont="1" applyBorder="1" applyAlignment="1">
      <alignment vertical="center" wrapText="1"/>
    </xf>
    <xf numFmtId="3" fontId="67" fillId="0" borderId="10" xfId="0" applyNumberFormat="1" applyFont="1" applyBorder="1" applyAlignment="1">
      <alignment horizontal="right" vertical="center" wrapText="1"/>
    </xf>
    <xf numFmtId="0" fontId="78" fillId="0" borderId="0" xfId="0" applyFont="1" applyBorder="1" applyAlignment="1">
      <alignment vertical="center"/>
    </xf>
    <xf numFmtId="0" fontId="79" fillId="0" borderId="11" xfId="0" applyFont="1" applyBorder="1" applyAlignment="1">
      <alignment horizontal="right" vertical="center" wrapText="1"/>
    </xf>
    <xf numFmtId="0" fontId="65" fillId="0" borderId="0" xfId="0" applyFont="1" applyBorder="1" applyAlignment="1">
      <alignment vertical="center" wrapText="1"/>
    </xf>
    <xf numFmtId="3" fontId="68" fillId="0" borderId="0" xfId="0" applyNumberFormat="1" applyFont="1" applyBorder="1" applyAlignment="1">
      <alignment horizontal="right" vertical="center" wrapText="1"/>
    </xf>
    <xf numFmtId="3" fontId="69" fillId="0" borderId="0" xfId="0" applyNumberFormat="1" applyFont="1" applyBorder="1" applyAlignment="1">
      <alignment horizontal="right" vertical="center" wrapText="1"/>
    </xf>
    <xf numFmtId="10" fontId="68" fillId="0" borderId="0" xfId="0" applyNumberFormat="1" applyFont="1" applyBorder="1" applyAlignment="1">
      <alignment horizontal="right" vertical="center" wrapText="1"/>
    </xf>
    <xf numFmtId="10" fontId="69" fillId="0" borderId="0" xfId="0" applyNumberFormat="1" applyFont="1" applyBorder="1" applyAlignment="1">
      <alignment horizontal="right" vertical="center" wrapText="1"/>
    </xf>
    <xf numFmtId="10" fontId="67" fillId="0" borderId="0" xfId="0" applyNumberFormat="1" applyFont="1" applyBorder="1" applyAlignment="1">
      <alignment horizontal="right" vertical="center" wrapText="1"/>
    </xf>
    <xf numFmtId="10" fontId="67" fillId="0" borderId="10" xfId="0" applyNumberFormat="1" applyFont="1" applyBorder="1" applyAlignment="1">
      <alignment horizontal="right" vertical="center" wrapText="1"/>
    </xf>
    <xf numFmtId="10" fontId="67" fillId="0" borderId="13" xfId="0" applyNumberFormat="1" applyFont="1" applyBorder="1" applyAlignment="1">
      <alignment horizontal="right" vertical="center" wrapText="1"/>
    </xf>
    <xf numFmtId="10" fontId="65" fillId="0" borderId="13" xfId="0" applyNumberFormat="1" applyFont="1" applyBorder="1" applyAlignment="1">
      <alignment horizontal="right" vertical="center" wrapText="1"/>
    </xf>
    <xf numFmtId="0" fontId="80" fillId="0" borderId="0" xfId="0" applyFont="1" applyAlignment="1">
      <alignment/>
    </xf>
    <xf numFmtId="185" fontId="67" fillId="0" borderId="12" xfId="0" applyNumberFormat="1" applyFont="1" applyFill="1" applyBorder="1" applyAlignment="1">
      <alignment horizontal="right" vertical="center" wrapText="1" indent="1"/>
    </xf>
    <xf numFmtId="37" fontId="65" fillId="0" borderId="10" xfId="0" applyNumberFormat="1" applyFont="1" applyBorder="1" applyAlignment="1">
      <alignment horizontal="right" vertical="center" wrapText="1" indent="1"/>
    </xf>
    <xf numFmtId="37" fontId="65" fillId="0" borderId="0" xfId="0" applyNumberFormat="1" applyFont="1" applyAlignment="1">
      <alignment horizontal="right" vertical="center" wrapText="1" indent="1"/>
    </xf>
    <xf numFmtId="185" fontId="65" fillId="0" borderId="12" xfId="0" applyNumberFormat="1" applyFont="1" applyFill="1" applyBorder="1" applyAlignment="1">
      <alignment horizontal="right" vertical="center" wrapText="1" indent="1"/>
    </xf>
    <xf numFmtId="2" fontId="69" fillId="0" borderId="0" xfId="0" applyNumberFormat="1" applyFont="1" applyFill="1" applyAlignment="1">
      <alignment horizontal="right" vertical="center" wrapText="1"/>
    </xf>
    <xf numFmtId="37" fontId="69" fillId="0" borderId="0" xfId="0" applyNumberFormat="1" applyFont="1" applyAlignment="1">
      <alignment horizontal="right" vertical="center" wrapText="1"/>
    </xf>
    <xf numFmtId="37" fontId="69" fillId="0" borderId="10" xfId="0" applyNumberFormat="1" applyFont="1" applyBorder="1" applyAlignment="1">
      <alignment horizontal="right" vertical="center" wrapText="1"/>
    </xf>
    <xf numFmtId="37" fontId="69" fillId="0" borderId="10" xfId="0" applyNumberFormat="1" applyFont="1" applyBorder="1" applyAlignment="1" quotePrefix="1">
      <alignment horizontal="right" vertical="center" wrapText="1"/>
    </xf>
    <xf numFmtId="37" fontId="69" fillId="0" borderId="0" xfId="0" applyNumberFormat="1" applyFont="1" applyAlignment="1" quotePrefix="1">
      <alignment horizontal="right" vertical="center" wrapText="1"/>
    </xf>
    <xf numFmtId="37" fontId="69" fillId="0" borderId="11" xfId="0" applyNumberFormat="1" applyFont="1" applyBorder="1" applyAlignment="1">
      <alignment horizontal="right" vertical="center" wrapText="1"/>
    </xf>
    <xf numFmtId="0" fontId="69" fillId="0" borderId="10" xfId="0" applyFont="1" applyBorder="1" applyAlignment="1" quotePrefix="1">
      <alignment horizontal="right" vertical="center" wrapText="1"/>
    </xf>
    <xf numFmtId="37" fontId="69" fillId="0" borderId="0" xfId="0" applyNumberFormat="1" applyFont="1" applyAlignment="1">
      <alignment vertical="center" wrapText="1"/>
    </xf>
    <xf numFmtId="37" fontId="65" fillId="0" borderId="0" xfId="0" applyNumberFormat="1" applyFont="1" applyAlignment="1">
      <alignment/>
    </xf>
    <xf numFmtId="37" fontId="68" fillId="0" borderId="0" xfId="0" applyNumberFormat="1" applyFont="1" applyAlignment="1">
      <alignment vertical="center" wrapText="1"/>
    </xf>
    <xf numFmtId="37" fontId="69" fillId="0" borderId="0" xfId="42" applyNumberFormat="1" applyFont="1" applyAlignment="1">
      <alignment vertical="center" wrapText="1"/>
    </xf>
    <xf numFmtId="37" fontId="69" fillId="0" borderId="0" xfId="42" applyNumberFormat="1" applyFont="1" applyAlignment="1" quotePrefix="1">
      <alignment horizontal="right" vertical="center" wrapText="1"/>
    </xf>
    <xf numFmtId="37" fontId="69" fillId="0" borderId="0" xfId="42" applyNumberFormat="1" applyFont="1" applyAlignment="1">
      <alignment horizontal="right" vertical="center" wrapText="1"/>
    </xf>
    <xf numFmtId="37" fontId="65" fillId="0" borderId="0" xfId="42" applyNumberFormat="1" applyFont="1" applyAlignment="1">
      <alignment/>
    </xf>
    <xf numFmtId="0" fontId="69" fillId="0" borderId="10" xfId="0" applyFont="1" applyFill="1" applyBorder="1" applyAlignment="1" quotePrefix="1">
      <alignment horizontal="right" vertical="center" wrapText="1"/>
    </xf>
    <xf numFmtId="37" fontId="69" fillId="0" borderId="12" xfId="0" applyNumberFormat="1" applyFont="1" applyFill="1" applyBorder="1" applyAlignment="1">
      <alignment horizontal="right" vertical="center" wrapText="1"/>
    </xf>
    <xf numFmtId="37" fontId="69" fillId="0" borderId="12" xfId="0" applyNumberFormat="1" applyFont="1" applyBorder="1" applyAlignment="1">
      <alignment horizontal="right" vertical="center" wrapText="1"/>
    </xf>
    <xf numFmtId="37" fontId="65" fillId="0" borderId="0" xfId="0" applyNumberFormat="1" applyFont="1" applyFill="1" applyAlignment="1">
      <alignment horizontal="right" vertical="center" wrapText="1"/>
    </xf>
    <xf numFmtId="37" fontId="65" fillId="0" borderId="0" xfId="0" applyNumberFormat="1" applyFont="1" applyAlignment="1">
      <alignment horizontal="right" vertical="center" wrapText="1"/>
    </xf>
    <xf numFmtId="37" fontId="65" fillId="0" borderId="14" xfId="0" applyNumberFormat="1" applyFont="1" applyFill="1" applyBorder="1" applyAlignment="1">
      <alignment horizontal="right" vertical="center" wrapText="1"/>
    </xf>
    <xf numFmtId="37" fontId="65" fillId="0" borderId="14" xfId="0" applyNumberFormat="1" applyFont="1" applyBorder="1" applyAlignment="1">
      <alignment horizontal="right" vertical="center" wrapText="1"/>
    </xf>
    <xf numFmtId="37" fontId="65" fillId="0" borderId="12" xfId="0" applyNumberFormat="1" applyFont="1" applyFill="1" applyBorder="1" applyAlignment="1">
      <alignment horizontal="right" vertical="center" wrapText="1"/>
    </xf>
    <xf numFmtId="37" fontId="65" fillId="0" borderId="12" xfId="0" applyNumberFormat="1" applyFont="1" applyBorder="1" applyAlignment="1">
      <alignment horizontal="right" vertical="center" wrapText="1"/>
    </xf>
    <xf numFmtId="37" fontId="65" fillId="0" borderId="0" xfId="0" applyNumberFormat="1" applyFont="1" applyBorder="1" applyAlignment="1">
      <alignment horizontal="right" vertical="center" wrapText="1"/>
    </xf>
    <xf numFmtId="37" fontId="65" fillId="0" borderId="10" xfId="0" applyNumberFormat="1" applyFont="1" applyBorder="1" applyAlignment="1">
      <alignment horizontal="right" vertical="center" wrapText="1"/>
    </xf>
    <xf numFmtId="183" fontId="68" fillId="0" borderId="0" xfId="42" applyFont="1" applyFill="1" applyAlignment="1">
      <alignment horizontal="right" vertical="center" wrapText="1"/>
    </xf>
    <xf numFmtId="37" fontId="67" fillId="0" borderId="0" xfId="0" applyNumberFormat="1" applyFont="1" applyAlignment="1">
      <alignment horizontal="right" vertical="center" wrapText="1" indent="1"/>
    </xf>
    <xf numFmtId="37" fontId="67" fillId="0" borderId="10" xfId="0" applyNumberFormat="1" applyFont="1" applyBorder="1" applyAlignment="1">
      <alignment horizontal="right" vertical="center" wrapText="1" indent="1"/>
    </xf>
    <xf numFmtId="37" fontId="67" fillId="0" borderId="0" xfId="0" applyNumberFormat="1" applyFont="1" applyAlignment="1">
      <alignment horizontal="right" vertical="center" wrapText="1"/>
    </xf>
    <xf numFmtId="37" fontId="65" fillId="0" borderId="0" xfId="0" applyNumberFormat="1" applyFont="1" applyFill="1" applyAlignment="1">
      <alignment horizontal="right" vertical="center" wrapText="1" indent="1"/>
    </xf>
    <xf numFmtId="37" fontId="67" fillId="0" borderId="11" xfId="0" applyNumberFormat="1" applyFont="1" applyBorder="1" applyAlignment="1">
      <alignment horizontal="right" vertical="center" wrapText="1"/>
    </xf>
    <xf numFmtId="37" fontId="65" fillId="0" borderId="11" xfId="0" applyNumberFormat="1" applyFont="1" applyBorder="1" applyAlignment="1">
      <alignment horizontal="right" vertical="center" wrapText="1"/>
    </xf>
    <xf numFmtId="37" fontId="65" fillId="0" borderId="0" xfId="0" applyNumberFormat="1" applyFont="1" applyAlignment="1">
      <alignment horizontal="justify" vertical="center" wrapText="1"/>
    </xf>
    <xf numFmtId="37" fontId="67" fillId="0" borderId="12" xfId="0" applyNumberFormat="1" applyFont="1" applyBorder="1" applyAlignment="1">
      <alignment horizontal="right" vertical="center" wrapText="1" indent="1"/>
    </xf>
    <xf numFmtId="37" fontId="65" fillId="0" borderId="12" xfId="0" applyNumberFormat="1" applyFont="1" applyBorder="1" applyAlignment="1">
      <alignment horizontal="right" vertical="center" wrapText="1" indent="1"/>
    </xf>
    <xf numFmtId="38" fontId="67" fillId="0" borderId="0" xfId="0" applyNumberFormat="1" applyFont="1" applyAlignment="1">
      <alignment horizontal="right" vertical="center" wrapText="1" indent="1"/>
    </xf>
    <xf numFmtId="38" fontId="65" fillId="0" borderId="0" xfId="0" applyNumberFormat="1" applyFont="1" applyAlignment="1">
      <alignment horizontal="right" vertical="center" wrapText="1"/>
    </xf>
    <xf numFmtId="10" fontId="65" fillId="0" borderId="0" xfId="0" applyNumberFormat="1" applyFont="1" applyFill="1" applyBorder="1" applyAlignment="1">
      <alignment horizontal="right" vertical="center" wrapText="1" indent="1"/>
    </xf>
    <xf numFmtId="37" fontId="67" fillId="0" borderId="11" xfId="0" applyNumberFormat="1" applyFont="1" applyBorder="1" applyAlignment="1">
      <alignment horizontal="right" vertical="center" wrapText="1" indent="1"/>
    </xf>
    <xf numFmtId="37" fontId="65" fillId="0" borderId="11" xfId="0" applyNumberFormat="1" applyFont="1" applyBorder="1" applyAlignment="1">
      <alignment horizontal="right" vertical="center" wrapText="1" indent="1"/>
    </xf>
    <xf numFmtId="37" fontId="67" fillId="0" borderId="0" xfId="0" applyNumberFormat="1" applyFont="1" applyBorder="1" applyAlignment="1">
      <alignment horizontal="right" vertical="center" wrapText="1" indent="1"/>
    </xf>
    <xf numFmtId="37" fontId="65" fillId="0" borderId="0" xfId="0" applyNumberFormat="1" applyFont="1" applyBorder="1" applyAlignment="1">
      <alignment horizontal="right" vertical="center" wrapText="1" indent="1"/>
    </xf>
    <xf numFmtId="10" fontId="65" fillId="0" borderId="13" xfId="0" applyNumberFormat="1" applyFont="1" applyBorder="1" applyAlignment="1">
      <alignment horizontal="right" vertical="center" wrapText="1" indent="1"/>
    </xf>
    <xf numFmtId="38" fontId="68" fillId="0" borderId="0" xfId="0" applyNumberFormat="1" applyFont="1" applyAlignment="1">
      <alignment horizontal="right" vertical="center" wrapText="1"/>
    </xf>
    <xf numFmtId="38" fontId="69" fillId="0" borderId="0" xfId="0" applyNumberFormat="1" applyFont="1" applyAlignment="1">
      <alignment horizontal="right" vertical="center" wrapText="1"/>
    </xf>
    <xf numFmtId="38" fontId="69" fillId="0" borderId="10" xfId="0" applyNumberFormat="1" applyFont="1" applyBorder="1" applyAlignment="1">
      <alignment horizontal="right" vertical="center" wrapText="1"/>
    </xf>
    <xf numFmtId="38" fontId="68" fillId="0" borderId="10" xfId="0" applyNumberFormat="1" applyFont="1" applyBorder="1" applyAlignment="1">
      <alignment horizontal="right" vertical="center" wrapText="1"/>
    </xf>
    <xf numFmtId="37" fontId="68" fillId="0" borderId="0" xfId="0" applyNumberFormat="1" applyFont="1" applyAlignment="1">
      <alignment horizontal="right" vertical="center" wrapText="1"/>
    </xf>
    <xf numFmtId="38" fontId="67" fillId="0" borderId="0" xfId="0" applyNumberFormat="1" applyFont="1" applyAlignment="1">
      <alignment horizontal="right" vertical="center" wrapText="1"/>
    </xf>
    <xf numFmtId="37" fontId="68" fillId="0" borderId="0" xfId="0" applyNumberFormat="1" applyFont="1" applyFill="1" applyAlignment="1">
      <alignment horizontal="right" vertical="center" wrapText="1"/>
    </xf>
    <xf numFmtId="37" fontId="68" fillId="0" borderId="10" xfId="0" applyNumberFormat="1" applyFont="1" applyFill="1" applyBorder="1" applyAlignment="1">
      <alignment horizontal="right" vertical="center" wrapText="1"/>
    </xf>
    <xf numFmtId="37" fontId="68" fillId="0" borderId="11" xfId="0" applyNumberFormat="1" applyFont="1" applyFill="1" applyBorder="1" applyAlignment="1">
      <alignment horizontal="right" vertical="center" wrapText="1"/>
    </xf>
    <xf numFmtId="37" fontId="68" fillId="0" borderId="12" xfId="0" applyNumberFormat="1" applyFont="1" applyFill="1" applyBorder="1" applyAlignment="1">
      <alignment horizontal="right" vertical="center" wrapText="1"/>
    </xf>
    <xf numFmtId="37" fontId="68" fillId="0" borderId="14" xfId="0" applyNumberFormat="1" applyFont="1" applyFill="1" applyBorder="1" applyAlignment="1">
      <alignment horizontal="right" vertical="center" wrapText="1"/>
    </xf>
    <xf numFmtId="37" fontId="68" fillId="0" borderId="12" xfId="0" applyNumberFormat="1" applyFont="1" applyBorder="1" applyAlignment="1">
      <alignment horizontal="right" vertical="center" wrapText="1"/>
    </xf>
    <xf numFmtId="0" fontId="7" fillId="0" borderId="0" xfId="0" applyFont="1" applyFill="1" applyAlignment="1">
      <alignment/>
    </xf>
    <xf numFmtId="0" fontId="65" fillId="0" borderId="0" xfId="0" applyFont="1" applyFill="1" applyBorder="1" applyAlignment="1">
      <alignment horizontal="right" vertical="center" wrapText="1"/>
    </xf>
    <xf numFmtId="37" fontId="67" fillId="0" borderId="0" xfId="0" applyNumberFormat="1" applyFont="1" applyAlignment="1">
      <alignment horizontal="justify" vertical="center" wrapText="1"/>
    </xf>
    <xf numFmtId="0" fontId="65" fillId="0" borderId="0" xfId="0" applyFont="1" applyAlignment="1">
      <alignment horizontal="left" vertical="center" wrapText="1"/>
    </xf>
    <xf numFmtId="0" fontId="68" fillId="0" borderId="0" xfId="0" applyFont="1" applyAlignment="1">
      <alignment horizontal="right" vertical="center" wrapText="1"/>
    </xf>
    <xf numFmtId="0" fontId="65" fillId="0" borderId="0" xfId="0" applyFont="1" applyAlignment="1" quotePrefix="1">
      <alignment horizontal="left" vertical="center" wrapText="1"/>
    </xf>
    <xf numFmtId="186" fontId="69" fillId="0" borderId="0" xfId="0" applyNumberFormat="1" applyFont="1" applyFill="1" applyAlignment="1">
      <alignment horizontal="right" vertical="center" wrapText="1"/>
    </xf>
    <xf numFmtId="0" fontId="68" fillId="0" borderId="0" xfId="0" applyFont="1" applyAlignment="1">
      <alignment horizontal="right" vertical="center" wrapText="1"/>
    </xf>
    <xf numFmtId="0" fontId="68" fillId="0" borderId="10" xfId="0" applyFont="1" applyBorder="1" applyAlignment="1">
      <alignment horizontal="right" vertical="center" wrapText="1"/>
    </xf>
    <xf numFmtId="0" fontId="69" fillId="0" borderId="0" xfId="0" applyFont="1" applyAlignment="1">
      <alignment horizontal="right" vertical="center" wrapText="1"/>
    </xf>
    <xf numFmtId="0" fontId="65" fillId="0" borderId="0" xfId="0" applyFont="1" applyAlignment="1">
      <alignment horizontal="right" vertical="center" wrapText="1"/>
    </xf>
    <xf numFmtId="0" fontId="65" fillId="0" borderId="0" xfId="0" applyFont="1" applyFill="1" applyAlignment="1">
      <alignment horizontal="right" vertical="center" wrapText="1"/>
    </xf>
    <xf numFmtId="184" fontId="68" fillId="0" borderId="11" xfId="0" applyNumberFormat="1" applyFont="1" applyFill="1" applyBorder="1" applyAlignment="1">
      <alignment horizontal="right" vertical="center" wrapText="1"/>
    </xf>
    <xf numFmtId="183" fontId="69" fillId="0" borderId="0" xfId="42" applyFont="1" applyFill="1" applyAlignment="1">
      <alignment horizontal="right" vertical="center" wrapText="1"/>
    </xf>
    <xf numFmtId="183" fontId="69" fillId="0" borderId="10" xfId="42" applyFont="1" applyFill="1" applyBorder="1" applyAlignment="1">
      <alignment horizontal="right" vertical="center" wrapText="1"/>
    </xf>
    <xf numFmtId="0" fontId="65" fillId="0" borderId="0" xfId="0" applyFont="1" applyAlignment="1">
      <alignment horizontal="left" vertical="center" wrapText="1" indent="2"/>
    </xf>
    <xf numFmtId="0" fontId="68" fillId="0" borderId="0" xfId="0" applyFont="1" applyAlignment="1">
      <alignment horizontal="left" vertical="top" wrapText="1"/>
    </xf>
    <xf numFmtId="0" fontId="65" fillId="0" borderId="0" xfId="0" applyFont="1" applyAlignment="1">
      <alignment horizontal="justify" vertical="center" wrapText="1"/>
    </xf>
    <xf numFmtId="0" fontId="67" fillId="0" borderId="10" xfId="0" applyFont="1" applyFill="1" applyBorder="1" applyAlignment="1">
      <alignment horizontal="right" vertical="center" wrapText="1"/>
    </xf>
    <xf numFmtId="0" fontId="65" fillId="0" borderId="10" xfId="0" applyFont="1" applyFill="1" applyBorder="1" applyAlignment="1">
      <alignment horizontal="right" vertical="center" wrapText="1"/>
    </xf>
    <xf numFmtId="37" fontId="67" fillId="0" borderId="15" xfId="0" applyNumberFormat="1" applyFont="1" applyBorder="1" applyAlignment="1">
      <alignment vertical="center" wrapText="1"/>
    </xf>
    <xf numFmtId="0" fontId="67" fillId="0" borderId="10" xfId="0" applyFont="1" applyBorder="1" applyAlignment="1">
      <alignment horizontal="right" vertical="center" wrapText="1" indent="1"/>
    </xf>
    <xf numFmtId="3" fontId="67" fillId="0" borderId="13" xfId="0" applyNumberFormat="1" applyFont="1" applyBorder="1" applyAlignment="1">
      <alignment horizontal="right" vertical="center" wrapText="1" indent="1"/>
    </xf>
    <xf numFmtId="10" fontId="67" fillId="0" borderId="13" xfId="0" applyNumberFormat="1" applyFont="1" applyBorder="1" applyAlignment="1">
      <alignment horizontal="right" vertical="center" wrapText="1" indent="1"/>
    </xf>
    <xf numFmtId="37" fontId="65" fillId="0" borderId="15" xfId="0" applyNumberFormat="1" applyFont="1" applyBorder="1" applyAlignment="1">
      <alignment vertical="center" wrapText="1"/>
    </xf>
    <xf numFmtId="37" fontId="67" fillId="0" borderId="0" xfId="0" applyNumberFormat="1" applyFont="1" applyBorder="1" applyAlignment="1">
      <alignment horizontal="right" vertical="center" wrapText="1"/>
    </xf>
    <xf numFmtId="37" fontId="67" fillId="0" borderId="10" xfId="0" applyNumberFormat="1" applyFont="1" applyBorder="1" applyAlignment="1">
      <alignment horizontal="right" vertical="center" wrapText="1"/>
    </xf>
    <xf numFmtId="0" fontId="65" fillId="0" borderId="0" xfId="0" applyFont="1" applyAlignment="1">
      <alignment horizontal="right" vertical="center"/>
    </xf>
    <xf numFmtId="3" fontId="65" fillId="0" borderId="0" xfId="0" applyNumberFormat="1" applyFont="1" applyBorder="1" applyAlignment="1">
      <alignment horizontal="right" vertical="center" wrapText="1"/>
    </xf>
    <xf numFmtId="38" fontId="65" fillId="0" borderId="10" xfId="0" applyNumberFormat="1" applyFont="1" applyBorder="1" applyAlignment="1">
      <alignment horizontal="right" vertical="center" wrapText="1"/>
    </xf>
    <xf numFmtId="3" fontId="65" fillId="0" borderId="11" xfId="0" applyNumberFormat="1" applyFont="1" applyBorder="1" applyAlignment="1">
      <alignment horizontal="right" vertical="center" wrapText="1"/>
    </xf>
    <xf numFmtId="10" fontId="65" fillId="0" borderId="0" xfId="0" applyNumberFormat="1" applyFont="1" applyBorder="1" applyAlignment="1">
      <alignment horizontal="right" vertical="center" wrapText="1"/>
    </xf>
    <xf numFmtId="10" fontId="65" fillId="0" borderId="10" xfId="0" applyNumberFormat="1" applyFont="1" applyBorder="1" applyAlignment="1">
      <alignment horizontal="right" vertical="center" wrapText="1"/>
    </xf>
    <xf numFmtId="191" fontId="69" fillId="0" borderId="10" xfId="0" applyNumberFormat="1" applyFont="1" applyFill="1" applyBorder="1" applyAlignment="1" quotePrefix="1">
      <alignment horizontal="right" vertical="center" wrapText="1"/>
    </xf>
    <xf numFmtId="0" fontId="65" fillId="0" borderId="0" xfId="0" applyFont="1" applyFill="1" applyAlignment="1">
      <alignment horizontal="right" vertical="center" wrapText="1"/>
    </xf>
    <xf numFmtId="0" fontId="69" fillId="0" borderId="0" xfId="0" applyFont="1" applyAlignment="1">
      <alignment horizontal="right" vertical="center" wrapText="1"/>
    </xf>
    <xf numFmtId="0" fontId="65" fillId="0" borderId="0" xfId="0" applyFont="1" applyBorder="1" applyAlignment="1">
      <alignment vertical="center" wrapText="1"/>
    </xf>
    <xf numFmtId="0" fontId="65" fillId="0" borderId="0" xfId="0" applyFont="1" applyAlignment="1">
      <alignment horizontal="right" vertical="center" wrapText="1"/>
    </xf>
    <xf numFmtId="0" fontId="65" fillId="0" borderId="10" xfId="0" applyFont="1" applyBorder="1" applyAlignment="1">
      <alignment horizontal="right" vertical="center" wrapText="1"/>
    </xf>
    <xf numFmtId="0" fontId="65" fillId="0" borderId="0" xfId="0" applyFont="1" applyFill="1" applyAlignment="1">
      <alignment horizontal="right" vertical="center" wrapText="1"/>
    </xf>
    <xf numFmtId="15" fontId="67" fillId="0" borderId="10" xfId="0" applyNumberFormat="1" applyFont="1" applyBorder="1" applyAlignment="1" quotePrefix="1">
      <alignment horizontal="right" vertical="center" wrapText="1"/>
    </xf>
    <xf numFmtId="15" fontId="65" fillId="0" borderId="10" xfId="0" applyNumberFormat="1" applyFont="1" applyBorder="1" applyAlignment="1" quotePrefix="1">
      <alignment horizontal="right" vertical="center" wrapText="1"/>
    </xf>
    <xf numFmtId="183" fontId="68" fillId="33" borderId="0" xfId="42" applyFont="1" applyFill="1" applyAlignment="1">
      <alignment horizontal="right" vertical="center" wrapText="1"/>
    </xf>
    <xf numFmtId="37" fontId="67" fillId="0" borderId="0" xfId="0" applyNumberFormat="1" applyFont="1" applyFill="1" applyAlignment="1">
      <alignment horizontal="right" vertical="center" wrapText="1"/>
    </xf>
    <xf numFmtId="0" fontId="7" fillId="0" borderId="0" xfId="0" applyFont="1" applyAlignment="1">
      <alignment horizontal="right"/>
    </xf>
    <xf numFmtId="0" fontId="11" fillId="0" borderId="0" xfId="0" applyFont="1" applyAlignment="1">
      <alignment horizontal="right"/>
    </xf>
    <xf numFmtId="15" fontId="67" fillId="0" borderId="10" xfId="0" applyNumberFormat="1" applyFont="1" applyBorder="1" applyAlignment="1" quotePrefix="1">
      <alignment horizontal="right" vertical="center" wrapText="1"/>
    </xf>
    <xf numFmtId="15" fontId="65" fillId="0" borderId="10" xfId="0" applyNumberFormat="1" applyFont="1" applyBorder="1" applyAlignment="1" quotePrefix="1">
      <alignment horizontal="right" vertical="center" wrapText="1"/>
    </xf>
    <xf numFmtId="37" fontId="67" fillId="0" borderId="10" xfId="0" applyNumberFormat="1" applyFont="1" applyBorder="1" applyAlignment="1" quotePrefix="1">
      <alignment horizontal="right" vertical="center" wrapText="1"/>
    </xf>
    <xf numFmtId="0" fontId="67" fillId="0" borderId="0" xfId="0" applyFont="1" applyAlignment="1">
      <alignment horizontal="right" vertical="center"/>
    </xf>
    <xf numFmtId="3" fontId="69" fillId="0" borderId="10" xfId="0" applyNumberFormat="1" applyFont="1" applyBorder="1" applyAlignment="1">
      <alignment horizontal="right" vertical="center" wrapText="1"/>
    </xf>
    <xf numFmtId="3" fontId="69" fillId="0" borderId="12" xfId="0" applyNumberFormat="1" applyFont="1" applyBorder="1" applyAlignment="1">
      <alignment horizontal="right" vertical="center" wrapText="1"/>
    </xf>
    <xf numFmtId="0" fontId="67" fillId="0" borderId="10" xfId="0" applyFont="1" applyBorder="1" applyAlignment="1">
      <alignment horizontal="right" vertical="center"/>
    </xf>
    <xf numFmtId="0" fontId="65" fillId="0" borderId="10" xfId="0" applyFont="1" applyBorder="1" applyAlignment="1">
      <alignment horizontal="right" vertical="center"/>
    </xf>
    <xf numFmtId="15" fontId="67" fillId="0" borderId="0" xfId="0" applyNumberFormat="1" applyFont="1" applyBorder="1" applyAlignment="1" quotePrefix="1">
      <alignment horizontal="right" vertical="center" wrapText="1"/>
    </xf>
    <xf numFmtId="15" fontId="65" fillId="0" borderId="0" xfId="0" applyNumberFormat="1" applyFont="1" applyBorder="1" applyAlignment="1" quotePrefix="1">
      <alignment horizontal="right" vertical="center" wrapText="1"/>
    </xf>
    <xf numFmtId="186" fontId="68" fillId="0" borderId="0" xfId="0" applyNumberFormat="1" applyFont="1" applyFill="1" applyBorder="1" applyAlignment="1">
      <alignment horizontal="right" vertical="center" wrapText="1"/>
    </xf>
    <xf numFmtId="0" fontId="9" fillId="0" borderId="0" xfId="0" applyFont="1" applyAlignment="1">
      <alignment horizontal="right" vertical="center"/>
    </xf>
    <xf numFmtId="0" fontId="9" fillId="0" borderId="0" xfId="0" applyFont="1" applyFill="1" applyAlignment="1">
      <alignment horizontal="right" vertical="center"/>
    </xf>
    <xf numFmtId="183" fontId="68" fillId="0" borderId="10" xfId="42" applyFont="1" applyFill="1" applyBorder="1" applyAlignment="1">
      <alignment horizontal="right" vertical="center" wrapText="1"/>
    </xf>
    <xf numFmtId="37" fontId="67" fillId="0" borderId="12" xfId="0" applyNumberFormat="1" applyFont="1" applyFill="1" applyBorder="1" applyAlignment="1">
      <alignment horizontal="right" vertical="center" wrapText="1" indent="1"/>
    </xf>
    <xf numFmtId="194" fontId="67" fillId="0" borderId="10" xfId="0" applyNumberFormat="1" applyFont="1" applyBorder="1" applyAlignment="1" quotePrefix="1">
      <alignment horizontal="right" vertical="center" wrapText="1"/>
    </xf>
    <xf numFmtId="3" fontId="67" fillId="0" borderId="0" xfId="0" applyNumberFormat="1" applyFont="1" applyFill="1" applyBorder="1" applyAlignment="1">
      <alignment horizontal="right" vertical="center" wrapText="1"/>
    </xf>
    <xf numFmtId="38" fontId="67" fillId="0" borderId="10" xfId="0" applyNumberFormat="1" applyFont="1" applyFill="1" applyBorder="1" applyAlignment="1">
      <alignment horizontal="right" vertical="center" wrapText="1"/>
    </xf>
    <xf numFmtId="3" fontId="67" fillId="0" borderId="11" xfId="0" applyNumberFormat="1" applyFont="1" applyFill="1" applyBorder="1" applyAlignment="1">
      <alignment horizontal="right" vertical="center" wrapText="1"/>
    </xf>
    <xf numFmtId="0" fontId="67" fillId="0" borderId="0" xfId="0" applyFont="1" applyFill="1" applyBorder="1" applyAlignment="1">
      <alignment horizontal="right" vertical="center" wrapText="1"/>
    </xf>
    <xf numFmtId="3" fontId="68" fillId="0" borderId="0" xfId="0" applyNumberFormat="1" applyFont="1" applyFill="1" applyBorder="1" applyAlignment="1">
      <alignment horizontal="right" vertical="center" wrapText="1"/>
    </xf>
    <xf numFmtId="0" fontId="74" fillId="0" borderId="0" xfId="0" applyFont="1" applyFill="1" applyAlignment="1">
      <alignment horizontal="left" vertical="top" wrapText="1"/>
    </xf>
    <xf numFmtId="0" fontId="64" fillId="0" borderId="0" xfId="0" applyFont="1" applyAlignment="1">
      <alignment horizontal="center"/>
    </xf>
    <xf numFmtId="0" fontId="9" fillId="0" borderId="0" xfId="0" applyFont="1" applyFill="1" applyAlignment="1">
      <alignment vertical="top" wrapText="1"/>
    </xf>
    <xf numFmtId="0" fontId="68" fillId="0" borderId="0" xfId="0" applyFont="1" applyAlignment="1">
      <alignment horizontal="right" vertical="center" wrapText="1"/>
    </xf>
    <xf numFmtId="0" fontId="68" fillId="0" borderId="10" xfId="0" applyFont="1" applyBorder="1" applyAlignment="1">
      <alignment horizontal="right" vertical="center" wrapText="1"/>
    </xf>
    <xf numFmtId="0" fontId="68" fillId="0" borderId="0" xfId="0" applyFont="1" applyFill="1" applyAlignment="1">
      <alignment wrapText="1"/>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15" fontId="67" fillId="0" borderId="10" xfId="0" applyNumberFormat="1" applyFont="1" applyBorder="1" applyAlignment="1" quotePrefix="1">
      <alignment horizontal="right" vertical="center" wrapText="1"/>
    </xf>
    <xf numFmtId="15" fontId="65" fillId="0" borderId="10" xfId="0" applyNumberFormat="1" applyFont="1" applyBorder="1" applyAlignment="1" quotePrefix="1">
      <alignment horizontal="right" vertical="center" wrapText="1"/>
    </xf>
    <xf numFmtId="0" fontId="65" fillId="0" borderId="0" xfId="0" applyFont="1" applyAlignment="1">
      <alignment horizontal="justify" vertical="center" wrapText="1"/>
    </xf>
    <xf numFmtId="0" fontId="65" fillId="0" borderId="0" xfId="0" applyFont="1" applyBorder="1" applyAlignment="1">
      <alignment vertical="center" wrapText="1"/>
    </xf>
    <xf numFmtId="0" fontId="69" fillId="0" borderId="0" xfId="0" applyFont="1" applyAlignment="1">
      <alignment vertical="center" wrapText="1"/>
    </xf>
    <xf numFmtId="0" fontId="80" fillId="0" borderId="0" xfId="0" applyFont="1" applyAlignment="1">
      <alignment horizontal="left" vertical="center" wrapText="1"/>
    </xf>
    <xf numFmtId="0" fontId="80" fillId="0" borderId="0" xfId="0" applyFont="1" applyAlignment="1">
      <alignment horizontal="left" wrapText="1"/>
    </xf>
    <xf numFmtId="0" fontId="65" fillId="0" borderId="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tabSelected="1" zoomScale="70" zoomScaleNormal="70" zoomScalePageLayoutView="0" workbookViewId="0" topLeftCell="A1">
      <selection activeCell="G12" sqref="G12"/>
    </sheetView>
  </sheetViews>
  <sheetFormatPr defaultColWidth="9.140625" defaultRowHeight="15"/>
  <sheetData>
    <row r="4" spans="2:11" s="1" customFormat="1" ht="24">
      <c r="B4" s="267" t="s">
        <v>0</v>
      </c>
      <c r="C4" s="267"/>
      <c r="D4" s="267"/>
      <c r="E4" s="267"/>
      <c r="F4" s="267"/>
      <c r="G4" s="267"/>
      <c r="H4" s="267"/>
      <c r="I4" s="267"/>
      <c r="J4" s="267"/>
      <c r="K4" s="267"/>
    </row>
    <row r="5" s="1" customFormat="1" ht="24"/>
    <row r="6" spans="2:11" s="1" customFormat="1" ht="24">
      <c r="B6" s="267" t="s">
        <v>1</v>
      </c>
      <c r="C6" s="267"/>
      <c r="D6" s="267"/>
      <c r="E6" s="267"/>
      <c r="F6" s="267"/>
      <c r="G6" s="267"/>
      <c r="H6" s="267"/>
      <c r="I6" s="267"/>
      <c r="J6" s="267"/>
      <c r="K6" s="267"/>
    </row>
    <row r="7" s="1" customFormat="1" ht="24"/>
    <row r="8" spans="2:11" s="1" customFormat="1" ht="24">
      <c r="B8" s="267" t="s">
        <v>221</v>
      </c>
      <c r="C8" s="267"/>
      <c r="D8" s="267"/>
      <c r="E8" s="267"/>
      <c r="F8" s="267"/>
      <c r="G8" s="267"/>
      <c r="H8" s="267"/>
      <c r="I8" s="267"/>
      <c r="J8" s="267"/>
      <c r="K8" s="267"/>
    </row>
    <row r="9" s="1" customFormat="1" ht="24"/>
    <row r="10" spans="2:11" ht="25.5" customHeight="1">
      <c r="B10" s="61" t="s">
        <v>118</v>
      </c>
      <c r="C10" s="61"/>
      <c r="D10" s="61"/>
      <c r="E10" s="61"/>
      <c r="F10" s="61"/>
      <c r="G10" s="61"/>
      <c r="H10" s="61"/>
      <c r="I10" s="61"/>
      <c r="J10" s="61"/>
      <c r="K10" s="61"/>
    </row>
    <row r="11" spans="2:8" ht="25.5" customHeight="1">
      <c r="B11" s="91" t="s">
        <v>243</v>
      </c>
      <c r="C11" s="92"/>
      <c r="D11" s="93"/>
      <c r="E11" s="93"/>
      <c r="F11" s="93"/>
      <c r="G11" s="93"/>
      <c r="H11" s="93"/>
    </row>
    <row r="12" spans="2:8" ht="25.5" customHeight="1">
      <c r="B12" s="91" t="s">
        <v>244</v>
      </c>
      <c r="C12" s="92"/>
      <c r="D12" s="93"/>
      <c r="E12" s="93"/>
      <c r="F12" s="93"/>
      <c r="G12" s="93"/>
      <c r="H12" s="93"/>
    </row>
    <row r="13" spans="2:3" ht="25.5" customHeight="1">
      <c r="B13" s="61" t="s">
        <v>119</v>
      </c>
      <c r="C13" s="62"/>
    </row>
    <row r="14" spans="2:3" ht="25.5" customHeight="1">
      <c r="B14" s="61" t="s">
        <v>245</v>
      </c>
      <c r="C14" s="62"/>
    </row>
    <row r="15" spans="2:3" ht="25.5" customHeight="1">
      <c r="B15" s="61" t="s">
        <v>120</v>
      </c>
      <c r="C15" s="62"/>
    </row>
    <row r="16" spans="2:3" ht="25.5" customHeight="1">
      <c r="B16" s="61" t="s">
        <v>121</v>
      </c>
      <c r="C16" s="62"/>
    </row>
    <row r="17" spans="2:3" ht="25.5" customHeight="1">
      <c r="B17" s="61" t="s">
        <v>122</v>
      </c>
      <c r="C17" s="62"/>
    </row>
    <row r="18" spans="2:3" ht="25.5" customHeight="1">
      <c r="B18" s="61" t="s">
        <v>123</v>
      </c>
      <c r="C18" s="62"/>
    </row>
    <row r="19" spans="2:3" ht="25.5" customHeight="1">
      <c r="B19" s="61" t="s">
        <v>124</v>
      </c>
      <c r="C19" s="62"/>
    </row>
    <row r="20" spans="2:3" ht="25.5" customHeight="1">
      <c r="B20" s="61" t="s">
        <v>117</v>
      </c>
      <c r="C20" s="62"/>
    </row>
    <row r="22" spans="2:11" ht="95.25" customHeight="1">
      <c r="B22" s="266" t="s">
        <v>222</v>
      </c>
      <c r="C22" s="266"/>
      <c r="D22" s="266"/>
      <c r="E22" s="266"/>
      <c r="F22" s="266"/>
      <c r="G22" s="266"/>
      <c r="H22" s="266"/>
      <c r="I22" s="266"/>
      <c r="J22" s="266"/>
      <c r="K22" s="266"/>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C35"/>
  <sheetViews>
    <sheetView zoomScale="70" zoomScaleNormal="70" zoomScalePageLayoutView="0" workbookViewId="0" topLeftCell="A1">
      <selection activeCell="B23" sqref="B23"/>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25" t="s">
        <v>112</v>
      </c>
    </row>
    <row r="3" ht="21" customHeight="1">
      <c r="A3" s="25"/>
    </row>
    <row r="4" spans="2:3" ht="21" customHeight="1">
      <c r="B4" s="72"/>
      <c r="C4" s="64"/>
    </row>
    <row r="5" spans="1:3" s="3" customFormat="1" ht="21" customHeight="1">
      <c r="A5" s="12"/>
      <c r="B5" s="248" t="s">
        <v>232</v>
      </c>
      <c r="C5" s="226" t="s">
        <v>70</v>
      </c>
    </row>
    <row r="6" spans="1:3" ht="21" customHeight="1" thickBot="1">
      <c r="A6" s="12"/>
      <c r="B6" s="251">
        <v>2020</v>
      </c>
      <c r="C6" s="252">
        <v>2019</v>
      </c>
    </row>
    <row r="7" spans="1:3" ht="21" customHeight="1">
      <c r="A7" s="12"/>
      <c r="B7" s="59" t="s">
        <v>2</v>
      </c>
      <c r="C7" s="238" t="s">
        <v>2</v>
      </c>
    </row>
    <row r="8" spans="1:3" ht="21" customHeight="1">
      <c r="A8" s="26" t="s">
        <v>90</v>
      </c>
      <c r="B8" s="7"/>
      <c r="C8" s="236"/>
    </row>
    <row r="9" spans="1:3" ht="21" customHeight="1">
      <c r="A9" s="26"/>
      <c r="B9" s="7"/>
      <c r="C9" s="236"/>
    </row>
    <row r="10" spans="1:3" ht="21" customHeight="1">
      <c r="A10" s="26" t="s">
        <v>91</v>
      </c>
      <c r="B10" s="7"/>
      <c r="C10" s="236"/>
    </row>
    <row r="11" spans="1:3" ht="21" customHeight="1">
      <c r="A11" s="11" t="s">
        <v>92</v>
      </c>
      <c r="B11" s="24">
        <v>139340</v>
      </c>
      <c r="C11" s="14">
        <v>137663</v>
      </c>
    </row>
    <row r="12" spans="1:3" ht="21" customHeight="1">
      <c r="A12" s="11" t="s">
        <v>93</v>
      </c>
      <c r="B12" s="24">
        <v>64716</v>
      </c>
      <c r="C12" s="14">
        <v>49073</v>
      </c>
    </row>
    <row r="13" spans="1:3" ht="21" customHeight="1">
      <c r="A13" s="11" t="s">
        <v>94</v>
      </c>
      <c r="B13" s="24">
        <v>27217</v>
      </c>
      <c r="C13" s="14">
        <v>28353</v>
      </c>
    </row>
    <row r="14" spans="1:3" ht="21" customHeight="1">
      <c r="A14" s="11" t="s">
        <v>95</v>
      </c>
      <c r="B14" s="24">
        <v>6147</v>
      </c>
      <c r="C14" s="14">
        <v>815</v>
      </c>
    </row>
    <row r="15" spans="1:3" ht="21" customHeight="1">
      <c r="A15" s="11" t="s">
        <v>96</v>
      </c>
      <c r="B15" s="24">
        <v>36031</v>
      </c>
      <c r="C15" s="14">
        <v>39880</v>
      </c>
    </row>
    <row r="16" spans="1:3" ht="21" customHeight="1">
      <c r="A16" s="11" t="s">
        <v>97</v>
      </c>
      <c r="B16" s="24">
        <v>60077</v>
      </c>
      <c r="C16" s="14">
        <v>42719</v>
      </c>
    </row>
    <row r="17" spans="1:3" ht="21" customHeight="1">
      <c r="A17" s="11" t="s">
        <v>98</v>
      </c>
      <c r="B17" s="24">
        <v>75570</v>
      </c>
      <c r="C17" s="14">
        <v>66511</v>
      </c>
    </row>
    <row r="18" spans="1:3" ht="21" customHeight="1">
      <c r="A18" s="11" t="s">
        <v>99</v>
      </c>
      <c r="B18" s="24">
        <v>205</v>
      </c>
      <c r="C18" s="14">
        <v>2161</v>
      </c>
    </row>
    <row r="19" spans="1:3" ht="21" customHeight="1">
      <c r="A19" s="11" t="s">
        <v>100</v>
      </c>
      <c r="B19" s="24">
        <v>24321</v>
      </c>
      <c r="C19" s="14">
        <v>22464</v>
      </c>
    </row>
    <row r="20" spans="1:3" ht="21" customHeight="1">
      <c r="A20" s="11" t="s">
        <v>101</v>
      </c>
      <c r="B20" s="24">
        <v>132303</v>
      </c>
      <c r="C20" s="14">
        <v>125909</v>
      </c>
    </row>
    <row r="21" spans="1:3" ht="21" customHeight="1">
      <c r="A21" s="26"/>
      <c r="B21" s="9"/>
      <c r="C21" s="234"/>
    </row>
    <row r="22" spans="1:3" ht="21" customHeight="1">
      <c r="A22" s="26" t="s">
        <v>102</v>
      </c>
      <c r="B22" s="9"/>
      <c r="C22" s="234"/>
    </row>
    <row r="23" spans="1:3" ht="54" customHeight="1">
      <c r="A23" s="71" t="s">
        <v>103</v>
      </c>
      <c r="B23" s="24">
        <v>21239</v>
      </c>
      <c r="C23" s="14">
        <v>19855</v>
      </c>
    </row>
    <row r="24" spans="1:3" ht="21" customHeight="1">
      <c r="A24" s="71" t="s">
        <v>104</v>
      </c>
      <c r="B24" s="24">
        <v>288778</v>
      </c>
      <c r="C24" s="14">
        <v>277288</v>
      </c>
    </row>
    <row r="25" spans="1:3" ht="21" customHeight="1">
      <c r="A25" s="71" t="s">
        <v>105</v>
      </c>
      <c r="B25" s="24">
        <v>12340</v>
      </c>
      <c r="C25" s="14">
        <v>14663</v>
      </c>
    </row>
    <row r="26" spans="1:3" ht="21" customHeight="1" thickBot="1">
      <c r="A26" s="71" t="s">
        <v>101</v>
      </c>
      <c r="B26" s="23">
        <v>104862</v>
      </c>
      <c r="C26" s="249">
        <v>97380</v>
      </c>
    </row>
    <row r="27" spans="1:3" ht="21" customHeight="1">
      <c r="A27" s="26"/>
      <c r="B27" s="9"/>
      <c r="C27" s="234"/>
    </row>
    <row r="28" spans="1:3" ht="21" customHeight="1">
      <c r="A28" s="26" t="s">
        <v>106</v>
      </c>
      <c r="B28" s="24">
        <f>SUM(B11:B26)</f>
        <v>993146</v>
      </c>
      <c r="C28" s="14">
        <f>SUM(C11:C26)</f>
        <v>924734</v>
      </c>
    </row>
    <row r="29" spans="1:3" ht="21" customHeight="1">
      <c r="A29" s="26"/>
      <c r="B29" s="9"/>
      <c r="C29" s="234"/>
    </row>
    <row r="30" spans="1:3" ht="21" customHeight="1">
      <c r="A30" s="26" t="s">
        <v>217</v>
      </c>
      <c r="B30" s="24">
        <v>82074</v>
      </c>
      <c r="C30" s="14">
        <v>75764</v>
      </c>
    </row>
    <row r="31" spans="1:3" ht="21" customHeight="1">
      <c r="A31" s="26"/>
      <c r="B31" s="9"/>
      <c r="C31" s="234"/>
    </row>
    <row r="32" spans="1:3" ht="21" customHeight="1" thickBot="1">
      <c r="A32" s="26" t="s">
        <v>107</v>
      </c>
      <c r="B32" s="23">
        <v>428531</v>
      </c>
      <c r="C32" s="249">
        <v>395385</v>
      </c>
    </row>
    <row r="33" spans="1:3" ht="21" customHeight="1">
      <c r="A33" s="26"/>
      <c r="B33" s="9"/>
      <c r="C33" s="234"/>
    </row>
    <row r="34" spans="1:3" ht="21" customHeight="1" thickBot="1">
      <c r="A34" s="26" t="s">
        <v>108</v>
      </c>
      <c r="B34" s="50">
        <f>SUM(B28,B30,B32)</f>
        <v>1503751</v>
      </c>
      <c r="C34" s="250">
        <f>SUM(C28,C30,C32)</f>
        <v>1395883</v>
      </c>
    </row>
    <row r="35" spans="1:3" ht="21" customHeight="1" thickTop="1">
      <c r="A35" s="26"/>
      <c r="B35" s="7"/>
      <c r="C35" s="236"/>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2"/>
  <sheetViews>
    <sheetView zoomScale="70" zoomScaleNormal="70" zoomScalePageLayoutView="0" workbookViewId="0" topLeftCell="A1">
      <selection activeCell="C35" sqref="C35"/>
    </sheetView>
  </sheetViews>
  <sheetFormatPr defaultColWidth="9.140625" defaultRowHeight="15"/>
  <cols>
    <col min="1" max="1" width="77.421875" style="2" customWidth="1"/>
    <col min="2" max="3" width="19.8515625" style="2" customWidth="1"/>
    <col min="4" max="16384" width="9.140625" style="2" customWidth="1"/>
  </cols>
  <sheetData>
    <row r="2" ht="21">
      <c r="A2" s="119" t="s">
        <v>158</v>
      </c>
    </row>
    <row r="3" spans="1:3" ht="15">
      <c r="A3" s="120"/>
      <c r="B3" s="120"/>
      <c r="C3" s="120"/>
    </row>
    <row r="4" spans="1:4" ht="15">
      <c r="A4" s="130"/>
      <c r="B4" s="124"/>
      <c r="C4" s="125"/>
      <c r="D4" s="120"/>
    </row>
    <row r="5" spans="1:4" ht="15">
      <c r="A5" s="279" t="s">
        <v>128</v>
      </c>
      <c r="B5" s="124" t="s">
        <v>239</v>
      </c>
      <c r="C5" s="125" t="s">
        <v>181</v>
      </c>
      <c r="D5" s="120"/>
    </row>
    <row r="6" spans="1:4" ht="33" customHeight="1" thickBot="1">
      <c r="A6" s="279"/>
      <c r="B6" s="70">
        <v>2020</v>
      </c>
      <c r="C6" s="237">
        <v>2019</v>
      </c>
      <c r="D6" s="120"/>
    </row>
    <row r="7" spans="1:4" ht="23.25" customHeight="1">
      <c r="A7" s="130" t="s">
        <v>135</v>
      </c>
      <c r="B7" s="131">
        <v>1503751</v>
      </c>
      <c r="C7" s="132">
        <v>1395883</v>
      </c>
      <c r="D7" s="120"/>
    </row>
    <row r="8" spans="1:4" ht="24.75" customHeight="1">
      <c r="A8" s="130" t="s">
        <v>159</v>
      </c>
      <c r="B8" s="133">
        <v>0.0025</v>
      </c>
      <c r="C8" s="134">
        <v>0.0023</v>
      </c>
      <c r="D8" s="120"/>
    </row>
    <row r="9" spans="1:4" ht="15">
      <c r="A9" s="130"/>
      <c r="B9" s="124"/>
      <c r="C9" s="125"/>
      <c r="D9" s="120"/>
    </row>
    <row r="10" spans="1:4" ht="23.25" customHeight="1">
      <c r="A10" s="130" t="s">
        <v>160</v>
      </c>
      <c r="B10" s="131">
        <v>8056</v>
      </c>
      <c r="C10" s="132">
        <v>7035</v>
      </c>
      <c r="D10" s="120"/>
    </row>
    <row r="11" spans="1:4" ht="28.5" customHeight="1">
      <c r="A11" s="130" t="s">
        <v>161</v>
      </c>
      <c r="B11" s="133">
        <v>0.0054</v>
      </c>
      <c r="C11" s="134">
        <v>0.005</v>
      </c>
      <c r="D11" s="120"/>
    </row>
    <row r="12" spans="1:4" ht="15">
      <c r="A12" s="130"/>
      <c r="B12" s="124"/>
      <c r="C12" s="125"/>
      <c r="D12" s="120"/>
    </row>
    <row r="13" spans="1:4" ht="22.5" customHeight="1">
      <c r="A13" s="130" t="s">
        <v>162</v>
      </c>
      <c r="B13" s="135">
        <v>0.0002</v>
      </c>
      <c r="C13" s="230">
        <v>0.0001</v>
      </c>
      <c r="D13" s="120"/>
    </row>
    <row r="14" spans="1:4" ht="24" customHeight="1" thickBot="1">
      <c r="A14" s="130" t="s">
        <v>163</v>
      </c>
      <c r="B14" s="136">
        <v>0.0034</v>
      </c>
      <c r="C14" s="231">
        <v>0.0027</v>
      </c>
      <c r="D14" s="120"/>
    </row>
    <row r="15" spans="1:4" ht="15">
      <c r="A15" s="130"/>
      <c r="B15" s="124"/>
      <c r="C15" s="125"/>
      <c r="D15" s="120"/>
    </row>
    <row r="16" spans="1:4" ht="15">
      <c r="A16" s="235"/>
      <c r="B16" s="124" t="s">
        <v>230</v>
      </c>
      <c r="C16" s="125" t="s">
        <v>230</v>
      </c>
      <c r="D16" s="120"/>
    </row>
    <row r="17" spans="1:4" ht="15.75" thickBot="1">
      <c r="A17" s="130"/>
      <c r="B17" s="253" t="s">
        <v>227</v>
      </c>
      <c r="C17" s="254" t="s">
        <v>237</v>
      </c>
      <c r="D17" s="120"/>
    </row>
    <row r="18" spans="1:4" ht="24" customHeight="1" thickBot="1">
      <c r="A18" s="130" t="s">
        <v>164</v>
      </c>
      <c r="B18" s="137">
        <v>0.0188</v>
      </c>
      <c r="C18" s="138">
        <v>0.0135</v>
      </c>
      <c r="D18" s="120"/>
    </row>
    <row r="20" spans="1:3" s="139" customFormat="1" ht="36" customHeight="1">
      <c r="A20" s="281" t="s">
        <v>165</v>
      </c>
      <c r="B20" s="281"/>
      <c r="C20" s="281"/>
    </row>
    <row r="21" spans="1:3" s="139" customFormat="1" ht="36" customHeight="1">
      <c r="A21" s="282" t="s">
        <v>191</v>
      </c>
      <c r="B21" s="282"/>
      <c r="C21" s="282"/>
    </row>
    <row r="22" spans="1:3" s="139" customFormat="1" ht="34.5" customHeight="1">
      <c r="A22" s="282" t="s">
        <v>264</v>
      </c>
      <c r="B22" s="282"/>
      <c r="C22" s="282"/>
    </row>
  </sheetData>
  <sheetProtection/>
  <mergeCells count="4">
    <mergeCell ref="A5:A6"/>
    <mergeCell ref="A20:C20"/>
    <mergeCell ref="A21:C21"/>
    <mergeCell ref="A22:C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70" zoomScaleNormal="70" zoomScalePageLayoutView="0" workbookViewId="0" topLeftCell="A1">
      <selection activeCell="A1" sqref="A1"/>
    </sheetView>
  </sheetViews>
  <sheetFormatPr defaultColWidth="9.140625" defaultRowHeight="15"/>
  <cols>
    <col min="1" max="1" width="45.7109375" style="2" customWidth="1"/>
    <col min="2" max="3" width="21.28125" style="2" customWidth="1"/>
    <col min="4" max="16384" width="9.140625" style="2" customWidth="1"/>
  </cols>
  <sheetData>
    <row r="2" ht="21">
      <c r="A2" s="25" t="s">
        <v>166</v>
      </c>
    </row>
    <row r="3" spans="1:3" ht="15">
      <c r="A3" s="120"/>
      <c r="B3" s="120"/>
      <c r="C3" s="120"/>
    </row>
    <row r="4" spans="1:4" ht="21.75" customHeight="1">
      <c r="A4" s="283" t="s">
        <v>167</v>
      </c>
      <c r="B4" s="124" t="s">
        <v>240</v>
      </c>
      <c r="C4" s="125" t="s">
        <v>70</v>
      </c>
      <c r="D4" s="120"/>
    </row>
    <row r="5" spans="1:4" ht="21.75" customHeight="1" thickBot="1">
      <c r="A5" s="283"/>
      <c r="B5" s="70">
        <v>2020</v>
      </c>
      <c r="C5" s="237">
        <v>2019</v>
      </c>
      <c r="D5" s="120"/>
    </row>
    <row r="6" spans="1:4" ht="21.75" customHeight="1">
      <c r="A6" s="108" t="s">
        <v>168</v>
      </c>
      <c r="B6" s="192"/>
      <c r="C6" s="180"/>
      <c r="D6" s="120"/>
    </row>
    <row r="7" spans="1:4" ht="21.75" customHeight="1">
      <c r="A7" s="108" t="s">
        <v>169</v>
      </c>
      <c r="B7" s="261">
        <v>216560</v>
      </c>
      <c r="C7" s="227">
        <v>195039</v>
      </c>
      <c r="D7" s="120"/>
    </row>
    <row r="8" spans="1:4" ht="21.75" customHeight="1" thickBot="1">
      <c r="A8" s="108" t="s">
        <v>170</v>
      </c>
      <c r="B8" s="262">
        <v>23476</v>
      </c>
      <c r="C8" s="228">
        <v>23476</v>
      </c>
      <c r="D8" s="120"/>
    </row>
    <row r="9" spans="1:4" ht="21.75" customHeight="1">
      <c r="A9" s="108" t="s">
        <v>171</v>
      </c>
      <c r="B9" s="261">
        <f>SUM(B7:B8)</f>
        <v>240036</v>
      </c>
      <c r="C9" s="227">
        <f>SUM(C7:C8)</f>
        <v>218515</v>
      </c>
      <c r="D9" s="120"/>
    </row>
    <row r="10" spans="1:4" ht="21.75" customHeight="1" thickBot="1">
      <c r="A10" s="108" t="s">
        <v>172</v>
      </c>
      <c r="B10" s="261">
        <v>30222</v>
      </c>
      <c r="C10" s="227">
        <v>32855</v>
      </c>
      <c r="D10" s="120"/>
    </row>
    <row r="11" spans="1:4" ht="21.75" customHeight="1">
      <c r="A11" s="108" t="s">
        <v>173</v>
      </c>
      <c r="B11" s="263">
        <f>SUM(B9:B10)</f>
        <v>270258</v>
      </c>
      <c r="C11" s="229">
        <f>SUM(C9:C10)</f>
        <v>251370</v>
      </c>
      <c r="D11" s="120"/>
    </row>
    <row r="12" spans="1:4" ht="21.75" customHeight="1">
      <c r="A12" s="108"/>
      <c r="B12" s="264"/>
      <c r="C12" s="125"/>
      <c r="D12" s="120"/>
    </row>
    <row r="13" spans="1:4" ht="21.75" customHeight="1">
      <c r="A13" s="108" t="s">
        <v>174</v>
      </c>
      <c r="B13" s="265">
        <v>1169600</v>
      </c>
      <c r="C13" s="132">
        <v>1098018</v>
      </c>
      <c r="D13" s="120"/>
    </row>
    <row r="14" spans="1:4" ht="21.75" customHeight="1">
      <c r="A14" s="108"/>
      <c r="B14" s="124"/>
      <c r="C14" s="125"/>
      <c r="D14" s="120"/>
    </row>
    <row r="15" spans="1:4" ht="21.75" customHeight="1">
      <c r="A15" s="108" t="s">
        <v>175</v>
      </c>
      <c r="B15" s="135">
        <v>0.1852</v>
      </c>
      <c r="C15" s="230">
        <v>0.1776</v>
      </c>
      <c r="D15" s="120"/>
    </row>
    <row r="16" spans="1:4" ht="21.75" customHeight="1">
      <c r="A16" s="108" t="s">
        <v>176</v>
      </c>
      <c r="B16" s="135">
        <v>0.2052</v>
      </c>
      <c r="C16" s="230">
        <v>0.199</v>
      </c>
      <c r="D16" s="120"/>
    </row>
    <row r="17" spans="1:4" ht="21.75" customHeight="1" thickBot="1">
      <c r="A17" s="108" t="s">
        <v>177</v>
      </c>
      <c r="B17" s="136">
        <v>0.2311</v>
      </c>
      <c r="C17" s="231">
        <v>0.2289</v>
      </c>
      <c r="D17" s="120"/>
    </row>
    <row r="18" ht="15">
      <c r="D18" s="120"/>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50"/>
  <sheetViews>
    <sheetView zoomScale="70" zoomScaleNormal="70" zoomScalePageLayoutView="0" workbookViewId="0" topLeftCell="A1">
      <selection activeCell="A1" sqref="A1"/>
    </sheetView>
  </sheetViews>
  <sheetFormatPr defaultColWidth="9.140625" defaultRowHeight="15"/>
  <cols>
    <col min="1" max="1" width="71.7109375" style="32" customWidth="1"/>
    <col min="2" max="3" width="25.421875" style="256" customWidth="1"/>
    <col min="4" max="4" width="21.8515625" style="32" customWidth="1"/>
    <col min="5" max="16384" width="9.140625" style="32" customWidth="1"/>
  </cols>
  <sheetData>
    <row r="1" ht="21" customHeight="1"/>
    <row r="2" ht="21" customHeight="1">
      <c r="A2" s="29" t="s">
        <v>67</v>
      </c>
    </row>
    <row r="3" ht="13.5" customHeight="1">
      <c r="A3" s="30"/>
    </row>
    <row r="4" spans="1:3" s="30" customFormat="1" ht="21" customHeight="1" thickBot="1">
      <c r="A4" s="33"/>
      <c r="B4" s="57" t="s">
        <v>224</v>
      </c>
      <c r="C4" s="58" t="s">
        <v>225</v>
      </c>
    </row>
    <row r="5" spans="1:3" s="30" customFormat="1" ht="21" customHeight="1" thickBot="1">
      <c r="A5" s="78" t="s">
        <v>223</v>
      </c>
      <c r="B5" s="217" t="s">
        <v>2</v>
      </c>
      <c r="C5" s="218" t="s">
        <v>2</v>
      </c>
    </row>
    <row r="6" spans="1:3" s="30" customFormat="1" ht="21" customHeight="1">
      <c r="A6" s="79" t="s">
        <v>197</v>
      </c>
      <c r="B6" s="74">
        <v>28743</v>
      </c>
      <c r="C6" s="80">
        <v>29169</v>
      </c>
    </row>
    <row r="7" spans="1:3" s="30" customFormat="1" ht="21" customHeight="1">
      <c r="A7" s="79" t="s">
        <v>198</v>
      </c>
      <c r="B7" s="74">
        <v>19788</v>
      </c>
      <c r="C7" s="80">
        <v>20848</v>
      </c>
    </row>
    <row r="8" spans="1:3" s="30" customFormat="1" ht="21" customHeight="1">
      <c r="A8" s="79" t="s">
        <v>199</v>
      </c>
      <c r="B8" s="74">
        <v>19224</v>
      </c>
      <c r="C8" s="80">
        <v>21552</v>
      </c>
    </row>
    <row r="9" spans="1:3" s="30" customFormat="1" ht="21" customHeight="1">
      <c r="A9" s="79" t="s">
        <v>246</v>
      </c>
      <c r="B9" s="74">
        <v>16161</v>
      </c>
      <c r="C9" s="80">
        <v>18276</v>
      </c>
    </row>
    <row r="10" spans="1:3" s="30" customFormat="1" ht="36" customHeight="1">
      <c r="A10" s="79" t="s">
        <v>201</v>
      </c>
      <c r="B10" s="74">
        <v>15898</v>
      </c>
      <c r="C10" s="66">
        <v>17949</v>
      </c>
    </row>
    <row r="11" spans="1:3" s="30" customFormat="1" ht="9" customHeight="1">
      <c r="A11" s="79"/>
      <c r="B11" s="74"/>
      <c r="C11" s="80"/>
    </row>
    <row r="12" spans="1:3" s="30" customFormat="1" ht="21" customHeight="1" thickBot="1">
      <c r="A12" s="81"/>
      <c r="B12" s="57" t="s">
        <v>224</v>
      </c>
      <c r="C12" s="58" t="s">
        <v>225</v>
      </c>
    </row>
    <row r="13" spans="1:3" s="30" customFormat="1" ht="21" customHeight="1" thickBot="1">
      <c r="A13" s="82" t="s">
        <v>63</v>
      </c>
      <c r="B13" s="83" t="s">
        <v>31</v>
      </c>
      <c r="C13" s="84" t="s">
        <v>31</v>
      </c>
    </row>
    <row r="14" spans="1:3" s="30" customFormat="1" ht="21" customHeight="1">
      <c r="A14" s="85" t="s">
        <v>200</v>
      </c>
      <c r="B14" s="211">
        <v>1.4385</v>
      </c>
      <c r="C14" s="86">
        <v>1.6319</v>
      </c>
    </row>
    <row r="15" spans="1:3" s="30" customFormat="1" ht="21" customHeight="1">
      <c r="A15" s="79" t="s">
        <v>64</v>
      </c>
      <c r="B15" s="255">
        <v>0.447</v>
      </c>
      <c r="C15" s="205">
        <v>0.545</v>
      </c>
    </row>
    <row r="16" spans="1:3" s="30" customFormat="1" ht="9" customHeight="1">
      <c r="A16" s="81"/>
      <c r="B16" s="59"/>
      <c r="C16" s="238"/>
    </row>
    <row r="17" spans="1:3" s="30" customFormat="1" ht="21" customHeight="1" thickBot="1">
      <c r="A17" s="87"/>
      <c r="B17" s="245" t="s">
        <v>227</v>
      </c>
      <c r="C17" s="246" t="s">
        <v>228</v>
      </c>
    </row>
    <row r="18" spans="1:3" s="30" customFormat="1" ht="21" customHeight="1" thickBot="1">
      <c r="A18" s="78" t="s">
        <v>226</v>
      </c>
      <c r="B18" s="217" t="s">
        <v>2</v>
      </c>
      <c r="C18" s="218" t="s">
        <v>2</v>
      </c>
    </row>
    <row r="19" spans="1:3" s="30" customFormat="1" ht="21" customHeight="1">
      <c r="A19" s="79" t="s">
        <v>43</v>
      </c>
      <c r="B19" s="74">
        <v>3226726</v>
      </c>
      <c r="C19" s="66">
        <v>3026056</v>
      </c>
    </row>
    <row r="20" spans="1:3" s="30" customFormat="1" ht="21" customHeight="1">
      <c r="A20" s="79" t="s">
        <v>65</v>
      </c>
      <c r="B20" s="74">
        <v>52864</v>
      </c>
      <c r="C20" s="66">
        <v>52864</v>
      </c>
    </row>
    <row r="21" spans="1:3" s="30" customFormat="1" ht="23.25" customHeight="1">
      <c r="A21" s="79" t="s">
        <v>60</v>
      </c>
      <c r="B21" s="74">
        <v>284085</v>
      </c>
      <c r="C21" s="66">
        <v>278783</v>
      </c>
    </row>
    <row r="22" spans="1:3" s="30" customFormat="1" ht="9" customHeight="1">
      <c r="A22" s="81"/>
      <c r="B22" s="72"/>
      <c r="C22" s="64"/>
    </row>
    <row r="23" spans="1:3" s="30" customFormat="1" ht="21" customHeight="1" thickBot="1">
      <c r="A23" s="87"/>
      <c r="B23" s="57" t="s">
        <v>224</v>
      </c>
      <c r="C23" s="58" t="s">
        <v>225</v>
      </c>
    </row>
    <row r="24" spans="1:3" s="30" customFormat="1" ht="21" customHeight="1" thickBot="1">
      <c r="A24" s="78" t="s">
        <v>216</v>
      </c>
      <c r="B24" s="217" t="s">
        <v>66</v>
      </c>
      <c r="C24" s="218" t="s">
        <v>66</v>
      </c>
    </row>
    <row r="25" spans="1:3" s="30" customFormat="1" ht="21" customHeight="1">
      <c r="A25" s="79" t="s">
        <v>202</v>
      </c>
      <c r="B25" s="72">
        <v>1.04</v>
      </c>
      <c r="C25" s="64">
        <v>1.25</v>
      </c>
    </row>
    <row r="26" spans="1:3" s="30" customFormat="1" ht="21" customHeight="1">
      <c r="A26" s="79" t="s">
        <v>203</v>
      </c>
      <c r="B26" s="72">
        <v>10.43</v>
      </c>
      <c r="C26" s="64">
        <v>12.53</v>
      </c>
    </row>
    <row r="27" spans="1:3" s="30" customFormat="1" ht="21" customHeight="1">
      <c r="A27" s="79" t="s">
        <v>204</v>
      </c>
      <c r="B27" s="88">
        <v>26.4</v>
      </c>
      <c r="C27" s="144">
        <v>25.81</v>
      </c>
    </row>
    <row r="28" spans="1:3" s="30" customFormat="1" ht="21" customHeight="1">
      <c r="A28" s="79" t="s">
        <v>247</v>
      </c>
      <c r="B28" s="72"/>
      <c r="C28" s="64"/>
    </row>
    <row r="29" spans="1:3" s="30" customFormat="1" ht="21" customHeight="1">
      <c r="A29" s="71" t="s">
        <v>109</v>
      </c>
      <c r="B29" s="88">
        <v>150.45</v>
      </c>
      <c r="C29" s="212">
        <v>183</v>
      </c>
    </row>
    <row r="30" spans="1:3" s="30" customFormat="1" ht="21" customHeight="1">
      <c r="A30" s="71" t="s">
        <v>110</v>
      </c>
      <c r="B30" s="72">
        <v>131.38</v>
      </c>
      <c r="C30" s="64">
        <v>156.57</v>
      </c>
    </row>
    <row r="31" spans="1:3" s="30" customFormat="1" ht="21" customHeight="1">
      <c r="A31" s="71" t="s">
        <v>178</v>
      </c>
      <c r="B31" s="241"/>
      <c r="C31" s="212">
        <v>142.85</v>
      </c>
    </row>
    <row r="32" spans="1:3" s="30" customFormat="1" ht="21" customHeight="1">
      <c r="A32" s="71" t="s">
        <v>179</v>
      </c>
      <c r="B32" s="241"/>
      <c r="C32" s="212">
        <v>146.53</v>
      </c>
    </row>
    <row r="33" ht="9" customHeight="1"/>
    <row r="34" spans="1:3" s="30" customFormat="1" ht="21" customHeight="1" thickBot="1">
      <c r="A34" s="87"/>
      <c r="B34" s="57" t="s">
        <v>224</v>
      </c>
      <c r="C34" s="58" t="s">
        <v>251</v>
      </c>
    </row>
    <row r="35" spans="1:3" s="30" customFormat="1" ht="21" customHeight="1" thickBot="1">
      <c r="A35" s="78" t="s">
        <v>248</v>
      </c>
      <c r="B35" s="217" t="s">
        <v>66</v>
      </c>
      <c r="C35" s="218" t="s">
        <v>66</v>
      </c>
    </row>
    <row r="36" spans="1:3" s="30" customFormat="1" ht="21" customHeight="1">
      <c r="A36" s="79" t="s">
        <v>249</v>
      </c>
      <c r="B36" s="169">
        <v>70.25</v>
      </c>
      <c r="C36" s="212">
        <v>69.47</v>
      </c>
    </row>
    <row r="37" spans="1:3" s="30" customFormat="1" ht="21" customHeight="1">
      <c r="A37" s="79" t="s">
        <v>250</v>
      </c>
      <c r="B37" s="169"/>
      <c r="C37" s="238"/>
    </row>
    <row r="38" spans="1:3" s="30" customFormat="1" ht="21" customHeight="1">
      <c r="A38" s="71" t="s">
        <v>109</v>
      </c>
      <c r="B38" s="169">
        <v>116.6</v>
      </c>
      <c r="C38" s="212">
        <v>121.36</v>
      </c>
    </row>
    <row r="39" spans="1:3" s="30" customFormat="1" ht="21" customHeight="1">
      <c r="A39" s="71" t="s">
        <v>110</v>
      </c>
      <c r="B39" s="169">
        <v>117.49</v>
      </c>
      <c r="C39" s="212">
        <v>119.15</v>
      </c>
    </row>
    <row r="40" spans="1:3" s="30" customFormat="1" ht="21" customHeight="1">
      <c r="A40" s="71" t="s">
        <v>178</v>
      </c>
      <c r="B40" s="241"/>
      <c r="C40" s="212">
        <v>116.47</v>
      </c>
    </row>
    <row r="41" spans="1:3" s="30" customFormat="1" ht="21" customHeight="1">
      <c r="A41" s="71" t="s">
        <v>179</v>
      </c>
      <c r="B41" s="241"/>
      <c r="C41" s="212">
        <v>118</v>
      </c>
    </row>
    <row r="42" spans="1:3" s="30" customFormat="1" ht="21" customHeight="1" thickBot="1">
      <c r="A42" s="89" t="s">
        <v>205</v>
      </c>
      <c r="B42" s="258">
        <v>23.11</v>
      </c>
      <c r="C42" s="213">
        <v>22.89</v>
      </c>
    </row>
    <row r="43" spans="1:3" ht="9" customHeight="1">
      <c r="A43" s="90"/>
      <c r="B43" s="257"/>
      <c r="C43" s="257"/>
    </row>
    <row r="44" spans="1:3" ht="20.25" customHeight="1">
      <c r="A44" s="268" t="s">
        <v>252</v>
      </c>
      <c r="B44" s="268"/>
      <c r="C44" s="268"/>
    </row>
    <row r="45" spans="1:3" ht="44.25" customHeight="1">
      <c r="A45" s="268" t="s">
        <v>206</v>
      </c>
      <c r="B45" s="268"/>
      <c r="C45" s="268"/>
    </row>
    <row r="46" spans="1:3" ht="32.25" customHeight="1">
      <c r="A46" s="268" t="s">
        <v>253</v>
      </c>
      <c r="B46" s="268"/>
      <c r="C46" s="268"/>
    </row>
    <row r="47" spans="1:3" ht="18" customHeight="1">
      <c r="A47" s="268" t="s">
        <v>265</v>
      </c>
      <c r="B47" s="268"/>
      <c r="C47" s="268"/>
    </row>
    <row r="48" spans="1:16" ht="33" customHeight="1">
      <c r="A48" s="268" t="s">
        <v>207</v>
      </c>
      <c r="B48" s="268"/>
      <c r="C48" s="268"/>
      <c r="D48" s="56"/>
      <c r="E48" s="56"/>
      <c r="F48" s="56"/>
      <c r="G48" s="56"/>
      <c r="H48" s="56"/>
      <c r="I48" s="56"/>
      <c r="J48" s="56"/>
      <c r="K48" s="56"/>
      <c r="L48" s="56"/>
      <c r="M48" s="56"/>
      <c r="N48" s="56"/>
      <c r="O48" s="56"/>
      <c r="P48" s="56"/>
    </row>
    <row r="49" spans="1:16" ht="33" customHeight="1">
      <c r="A49" s="268"/>
      <c r="B49" s="268"/>
      <c r="C49" s="268"/>
      <c r="D49" s="67"/>
      <c r="E49" s="67"/>
      <c r="F49" s="67"/>
      <c r="G49" s="67"/>
      <c r="H49" s="67"/>
      <c r="I49" s="67"/>
      <c r="J49" s="67"/>
      <c r="K49" s="67"/>
      <c r="L49" s="67"/>
      <c r="M49" s="67"/>
      <c r="N49" s="67"/>
      <c r="O49" s="67"/>
      <c r="P49" s="67"/>
    </row>
    <row r="50" spans="1:3" ht="13.5">
      <c r="A50" s="90"/>
      <c r="B50" s="257"/>
      <c r="C50" s="257"/>
    </row>
  </sheetData>
  <sheetProtection/>
  <mergeCells count="6">
    <mergeCell ref="A48:C48"/>
    <mergeCell ref="A49:C49"/>
    <mergeCell ref="A44:C44"/>
    <mergeCell ref="A45:C45"/>
    <mergeCell ref="A46:C46"/>
    <mergeCell ref="A47:C4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60"/>
  <sheetViews>
    <sheetView zoomScale="55" zoomScaleNormal="55" zoomScalePageLayoutView="0" workbookViewId="0" topLeftCell="A1">
      <selection activeCell="A1" sqref="A1"/>
    </sheetView>
  </sheetViews>
  <sheetFormatPr defaultColWidth="9.140625" defaultRowHeight="15"/>
  <cols>
    <col min="1" max="1" width="95.28125" style="30" customWidth="1"/>
    <col min="2" max="3" width="24.140625" style="30" customWidth="1"/>
    <col min="4" max="4" width="15.7109375" style="30" customWidth="1"/>
    <col min="5" max="6" width="9.140625" style="30" customWidth="1"/>
    <col min="7" max="7" width="53.421875" style="45" customWidth="1"/>
    <col min="8" max="9" width="21.7109375" style="30" customWidth="1"/>
    <col min="10" max="16384" width="9.140625" style="30" customWidth="1"/>
  </cols>
  <sheetData>
    <row r="1" ht="21" customHeight="1"/>
    <row r="2" spans="1:9" s="31" customFormat="1" ht="21" customHeight="1">
      <c r="A2" s="76" t="s">
        <v>254</v>
      </c>
      <c r="B2" s="242"/>
      <c r="G2" s="45"/>
      <c r="H2" s="30"/>
      <c r="I2" s="30"/>
    </row>
    <row r="3" spans="1:9" s="31" customFormat="1" ht="9" customHeight="1">
      <c r="A3" s="76"/>
      <c r="B3" s="242"/>
      <c r="C3" s="233"/>
      <c r="G3" s="45"/>
      <c r="H3" s="30"/>
      <c r="I3" s="30"/>
    </row>
    <row r="4" spans="1:7" ht="19.5" customHeight="1">
      <c r="A4" s="45"/>
      <c r="B4" s="242" t="s">
        <v>241</v>
      </c>
      <c r="C4" s="233" t="s">
        <v>229</v>
      </c>
      <c r="G4" s="30"/>
    </row>
    <row r="5" spans="1:7" ht="21" customHeight="1">
      <c r="A5" s="43"/>
      <c r="B5" s="242" t="s">
        <v>230</v>
      </c>
      <c r="C5" s="233" t="s">
        <v>230</v>
      </c>
      <c r="G5" s="30"/>
    </row>
    <row r="6" spans="1:7" ht="21" customHeight="1" thickBot="1">
      <c r="A6" s="202"/>
      <c r="B6" s="260" t="s">
        <v>227</v>
      </c>
      <c r="C6" s="58" t="s">
        <v>225</v>
      </c>
      <c r="G6" s="30"/>
    </row>
    <row r="7" spans="1:7" ht="21" customHeight="1">
      <c r="A7" s="43"/>
      <c r="B7" s="7" t="s">
        <v>2</v>
      </c>
      <c r="C7" s="28" t="s">
        <v>2</v>
      </c>
      <c r="G7" s="30"/>
    </row>
    <row r="8" spans="1:7" ht="7.5" customHeight="1">
      <c r="A8" s="46"/>
      <c r="B8" s="38"/>
      <c r="C8" s="39"/>
      <c r="G8" s="30"/>
    </row>
    <row r="9" spans="1:7" ht="21" customHeight="1">
      <c r="A9" s="43" t="s">
        <v>3</v>
      </c>
      <c r="B9" s="170">
        <v>28936</v>
      </c>
      <c r="C9" s="142">
        <v>33605</v>
      </c>
      <c r="G9" s="30"/>
    </row>
    <row r="10" spans="1:7" ht="21" customHeight="1" thickBot="1">
      <c r="A10" s="43" t="s">
        <v>4</v>
      </c>
      <c r="B10" s="171">
        <v>-10300</v>
      </c>
      <c r="C10" s="141">
        <v>-13702</v>
      </c>
      <c r="G10" s="30"/>
    </row>
    <row r="11" spans="1:7" ht="21" customHeight="1">
      <c r="A11" s="44" t="s">
        <v>5</v>
      </c>
      <c r="B11" s="170">
        <f>SUM(B9:B10)</f>
        <v>18636</v>
      </c>
      <c r="C11" s="142">
        <f>SUM(C9:C10)</f>
        <v>19903</v>
      </c>
      <c r="G11" s="30"/>
    </row>
    <row r="12" spans="1:7" ht="9" customHeight="1">
      <c r="A12" s="43"/>
      <c r="B12" s="172"/>
      <c r="C12" s="162"/>
      <c r="G12" s="30"/>
    </row>
    <row r="13" spans="1:7" ht="21" customHeight="1">
      <c r="A13" s="43" t="s">
        <v>6</v>
      </c>
      <c r="B13" s="170">
        <v>6798</v>
      </c>
      <c r="C13" s="142">
        <v>8120</v>
      </c>
      <c r="G13" s="30"/>
    </row>
    <row r="14" spans="1:7" ht="21" customHeight="1" thickBot="1">
      <c r="A14" s="43" t="s">
        <v>7</v>
      </c>
      <c r="B14" s="171">
        <v>-1363</v>
      </c>
      <c r="C14" s="141">
        <v>-2074</v>
      </c>
      <c r="G14" s="30"/>
    </row>
    <row r="15" spans="1:7" ht="21" customHeight="1">
      <c r="A15" s="44" t="s">
        <v>8</v>
      </c>
      <c r="B15" s="170">
        <f>SUM(B13:B14)</f>
        <v>5435</v>
      </c>
      <c r="C15" s="142">
        <f>SUM(C13:C14)</f>
        <v>6046</v>
      </c>
      <c r="G15" s="30"/>
    </row>
    <row r="16" spans="1:7" ht="9" customHeight="1">
      <c r="A16" s="43"/>
      <c r="B16" s="162"/>
      <c r="C16" s="162"/>
      <c r="G16" s="30"/>
    </row>
    <row r="17" spans="1:7" ht="21" customHeight="1">
      <c r="A17" s="43" t="s">
        <v>9</v>
      </c>
      <c r="B17" s="170">
        <v>14449</v>
      </c>
      <c r="C17" s="142">
        <v>14724</v>
      </c>
      <c r="G17" s="30"/>
    </row>
    <row r="18" spans="1:7" ht="21" customHeight="1" thickBot="1">
      <c r="A18" s="43" t="s">
        <v>10</v>
      </c>
      <c r="B18" s="171">
        <v>-6533</v>
      </c>
      <c r="C18" s="141">
        <v>-5328</v>
      </c>
      <c r="G18" s="30"/>
    </row>
    <row r="19" spans="1:7" ht="21" customHeight="1">
      <c r="A19" s="44" t="s">
        <v>11</v>
      </c>
      <c r="B19" s="170">
        <f>SUM(B17:B18)</f>
        <v>7916</v>
      </c>
      <c r="C19" s="142">
        <f>SUM(C17:C18)</f>
        <v>9396</v>
      </c>
      <c r="G19" s="30"/>
    </row>
    <row r="20" spans="1:7" ht="9" customHeight="1">
      <c r="A20" s="47"/>
      <c r="B20" s="145"/>
      <c r="C20" s="145"/>
      <c r="G20" s="30"/>
    </row>
    <row r="21" spans="1:7" ht="21" customHeight="1">
      <c r="A21" s="43" t="s">
        <v>12</v>
      </c>
      <c r="B21" s="170">
        <v>2330</v>
      </c>
      <c r="C21" s="142">
        <v>1829</v>
      </c>
      <c r="G21" s="30"/>
    </row>
    <row r="22" spans="1:7" ht="21" customHeight="1">
      <c r="A22" s="43" t="s">
        <v>255</v>
      </c>
      <c r="B22" s="170">
        <v>202</v>
      </c>
      <c r="C22" s="173">
        <v>2215</v>
      </c>
      <c r="G22" s="30"/>
    </row>
    <row r="23" spans="1:7" ht="21" customHeight="1">
      <c r="A23" s="43" t="s">
        <v>13</v>
      </c>
      <c r="B23" s="170">
        <v>2571</v>
      </c>
      <c r="C23" s="142">
        <v>716</v>
      </c>
      <c r="G23" s="30"/>
    </row>
    <row r="24" spans="1:7" ht="21" customHeight="1" thickBot="1">
      <c r="A24" s="43" t="s">
        <v>14</v>
      </c>
      <c r="B24" s="171">
        <v>464</v>
      </c>
      <c r="C24" s="141">
        <v>501</v>
      </c>
      <c r="G24" s="30"/>
    </row>
    <row r="25" spans="1:7" ht="9" customHeight="1">
      <c r="A25" s="43"/>
      <c r="B25" s="162"/>
      <c r="C25" s="162"/>
      <c r="G25" s="30"/>
    </row>
    <row r="26" spans="1:7" ht="21" customHeight="1">
      <c r="A26" s="44" t="s">
        <v>15</v>
      </c>
      <c r="B26" s="170">
        <f>SUM(B11,B15,B19,B21:B24)</f>
        <v>37554</v>
      </c>
      <c r="C26" s="142">
        <f>SUM(C11,C15,C19,C21:C24)</f>
        <v>40606</v>
      </c>
      <c r="G26" s="30"/>
    </row>
    <row r="27" spans="1:7" ht="9" customHeight="1">
      <c r="A27" s="43"/>
      <c r="B27" s="162"/>
      <c r="C27" s="162"/>
      <c r="G27" s="30"/>
    </row>
    <row r="28" spans="1:7" ht="21" customHeight="1">
      <c r="A28" s="43" t="s">
        <v>16</v>
      </c>
      <c r="B28" s="170">
        <v>-16723</v>
      </c>
      <c r="C28" s="142">
        <v>-17705</v>
      </c>
      <c r="G28" s="30"/>
    </row>
    <row r="29" spans="1:7" ht="21" customHeight="1" thickBot="1">
      <c r="A29" s="43" t="s">
        <v>17</v>
      </c>
      <c r="B29" s="171">
        <v>7912</v>
      </c>
      <c r="C29" s="141">
        <v>6268</v>
      </c>
      <c r="G29" s="30"/>
    </row>
    <row r="30" spans="1:7" ht="21" customHeight="1" thickBot="1">
      <c r="A30" s="44" t="s">
        <v>18</v>
      </c>
      <c r="B30" s="171">
        <f>SUM(B28:B29)</f>
        <v>-8811</v>
      </c>
      <c r="C30" s="141">
        <f>SUM(C28:C29)</f>
        <v>-11437</v>
      </c>
      <c r="G30" s="30"/>
    </row>
    <row r="31" spans="1:7" ht="9" customHeight="1">
      <c r="A31" s="43"/>
      <c r="B31" s="162"/>
      <c r="C31" s="162"/>
      <c r="G31" s="30"/>
    </row>
    <row r="32" spans="1:7" ht="21" customHeight="1">
      <c r="A32" s="44" t="s">
        <v>19</v>
      </c>
      <c r="B32" s="170">
        <f>SUM(B26,B30)</f>
        <v>28743</v>
      </c>
      <c r="C32" s="142">
        <f>C26+C30</f>
        <v>29169</v>
      </c>
      <c r="G32" s="30"/>
    </row>
    <row r="33" spans="1:7" ht="21" customHeight="1" thickBot="1">
      <c r="A33" s="43" t="s">
        <v>20</v>
      </c>
      <c r="B33" s="171">
        <v>-1366</v>
      </c>
      <c r="C33" s="141">
        <v>-793</v>
      </c>
      <c r="G33" s="30"/>
    </row>
    <row r="34" spans="1:7" ht="9" customHeight="1">
      <c r="A34" s="43"/>
      <c r="B34" s="162"/>
      <c r="C34" s="162"/>
      <c r="G34" s="30"/>
    </row>
    <row r="35" spans="1:7" ht="21" customHeight="1">
      <c r="A35" s="44" t="s">
        <v>21</v>
      </c>
      <c r="B35" s="170">
        <f>SUM(B32:B33)</f>
        <v>27377</v>
      </c>
      <c r="C35" s="142">
        <f>+C32+C33</f>
        <v>28376</v>
      </c>
      <c r="G35" s="30"/>
    </row>
    <row r="36" spans="1:7" ht="21" customHeight="1" thickBot="1">
      <c r="A36" s="43" t="s">
        <v>22</v>
      </c>
      <c r="B36" s="170">
        <v>-7589</v>
      </c>
      <c r="C36" s="141">
        <v>-7528</v>
      </c>
      <c r="G36" s="30"/>
    </row>
    <row r="37" spans="1:7" ht="9" customHeight="1">
      <c r="A37" s="43"/>
      <c r="B37" s="174"/>
      <c r="C37" s="175"/>
      <c r="G37" s="30"/>
    </row>
    <row r="38" spans="1:7" ht="21" customHeight="1">
      <c r="A38" s="44" t="s">
        <v>198</v>
      </c>
      <c r="B38" s="170">
        <f>SUM(B35:B36)</f>
        <v>19788</v>
      </c>
      <c r="C38" s="142">
        <f>SUM(C35:C36)</f>
        <v>20848</v>
      </c>
      <c r="G38" s="30"/>
    </row>
    <row r="39" spans="1:7" ht="21" customHeight="1">
      <c r="A39" s="43" t="s">
        <v>256</v>
      </c>
      <c r="B39" s="170">
        <v>-507</v>
      </c>
      <c r="C39" s="142">
        <v>657</v>
      </c>
      <c r="G39" s="30"/>
    </row>
    <row r="40" spans="1:7" ht="21" customHeight="1">
      <c r="A40" s="43" t="s">
        <v>212</v>
      </c>
      <c r="B40" s="170">
        <v>-3</v>
      </c>
      <c r="C40" s="142">
        <v>1</v>
      </c>
      <c r="G40" s="30"/>
    </row>
    <row r="41" spans="1:7" ht="21" customHeight="1" thickBot="1">
      <c r="A41" s="43" t="s">
        <v>24</v>
      </c>
      <c r="B41" s="171">
        <v>-54</v>
      </c>
      <c r="C41" s="141">
        <v>46</v>
      </c>
      <c r="G41" s="30"/>
    </row>
    <row r="42" spans="1:7" ht="9" customHeight="1">
      <c r="A42" s="43"/>
      <c r="B42" s="201"/>
      <c r="C42" s="176"/>
      <c r="G42" s="30"/>
    </row>
    <row r="43" spans="1:7" ht="21" customHeight="1">
      <c r="A43" s="44" t="s">
        <v>25</v>
      </c>
      <c r="B43" s="170">
        <f>SUM(B38:B41)</f>
        <v>19224</v>
      </c>
      <c r="C43" s="142">
        <f>SUM(C38:C41)</f>
        <v>21552</v>
      </c>
      <c r="G43" s="30"/>
    </row>
    <row r="44" spans="1:7" ht="21" customHeight="1" thickBot="1">
      <c r="A44" s="43" t="s">
        <v>26</v>
      </c>
      <c r="B44" s="171">
        <v>-3063</v>
      </c>
      <c r="C44" s="141">
        <v>-3276</v>
      </c>
      <c r="G44" s="30"/>
    </row>
    <row r="45" spans="1:7" ht="9" customHeight="1">
      <c r="A45" s="43"/>
      <c r="B45" s="201"/>
      <c r="C45" s="176"/>
      <c r="G45" s="30"/>
    </row>
    <row r="46" spans="1:7" ht="21" customHeight="1" thickBot="1">
      <c r="A46" s="44" t="s">
        <v>257</v>
      </c>
      <c r="B46" s="177">
        <f>SUM(B43:B44)</f>
        <v>16161</v>
      </c>
      <c r="C46" s="178">
        <f>SUM(C43:C44)</f>
        <v>18276</v>
      </c>
      <c r="G46" s="30"/>
    </row>
    <row r="47" spans="1:7" ht="9" customHeight="1" thickTop="1">
      <c r="A47" s="43"/>
      <c r="B47" s="170"/>
      <c r="C47" s="142"/>
      <c r="G47" s="30"/>
    </row>
    <row r="48" spans="1:7" ht="21" customHeight="1">
      <c r="A48" s="44" t="s">
        <v>27</v>
      </c>
      <c r="B48" s="172"/>
      <c r="C48" s="162"/>
      <c r="G48" s="30"/>
    </row>
    <row r="49" spans="1:7" ht="21" customHeight="1" thickBot="1">
      <c r="A49" s="11" t="s">
        <v>208</v>
      </c>
      <c r="B49" s="171">
        <v>15898</v>
      </c>
      <c r="C49" s="141">
        <v>17949</v>
      </c>
      <c r="G49" s="30"/>
    </row>
    <row r="50" spans="1:7" ht="21" customHeight="1">
      <c r="A50" s="214" t="s">
        <v>28</v>
      </c>
      <c r="B50" s="170">
        <v>15209</v>
      </c>
      <c r="C50" s="142">
        <v>17254</v>
      </c>
      <c r="G50" s="30"/>
    </row>
    <row r="51" spans="1:7" ht="21" customHeight="1">
      <c r="A51" s="214" t="s">
        <v>209</v>
      </c>
      <c r="B51" s="184">
        <v>689</v>
      </c>
      <c r="C51" s="185">
        <v>695</v>
      </c>
      <c r="G51" s="30"/>
    </row>
    <row r="52" spans="1:7" ht="21" customHeight="1" thickBot="1">
      <c r="A52" s="11" t="s">
        <v>211</v>
      </c>
      <c r="B52" s="171">
        <v>263</v>
      </c>
      <c r="C52" s="141">
        <v>327</v>
      </c>
      <c r="G52" s="30"/>
    </row>
    <row r="53" spans="1:7" ht="21" customHeight="1" thickBot="1">
      <c r="A53" s="43"/>
      <c r="B53" s="177">
        <f>SUM(B50:B52)</f>
        <v>16161</v>
      </c>
      <c r="C53" s="178">
        <f>SUM(C50:C52)</f>
        <v>18276</v>
      </c>
      <c r="G53" s="30"/>
    </row>
    <row r="54" spans="1:7" ht="9" customHeight="1" thickTop="1">
      <c r="A54" s="43"/>
      <c r="B54" s="174"/>
      <c r="C54" s="175"/>
      <c r="G54" s="30"/>
    </row>
    <row r="55" spans="1:7" ht="21" customHeight="1" thickBot="1">
      <c r="A55" s="44" t="s">
        <v>30</v>
      </c>
      <c r="B55" s="259">
        <v>4726</v>
      </c>
      <c r="C55" s="178">
        <v>5762</v>
      </c>
      <c r="G55" s="30"/>
    </row>
    <row r="56" spans="1:7" ht="9" customHeight="1" thickTop="1">
      <c r="A56" s="44"/>
      <c r="B56" s="7"/>
      <c r="C56" s="28"/>
      <c r="G56" s="30"/>
    </row>
    <row r="57" spans="1:7" ht="21" customHeight="1">
      <c r="A57" s="44"/>
      <c r="B57" s="16" t="s">
        <v>31</v>
      </c>
      <c r="C57" s="16" t="s">
        <v>31</v>
      </c>
      <c r="G57" s="30"/>
    </row>
    <row r="58" spans="1:7" ht="21" customHeight="1">
      <c r="A58" s="44" t="s">
        <v>193</v>
      </c>
      <c r="B58" s="16"/>
      <c r="C58" s="16"/>
      <c r="G58" s="30"/>
    </row>
    <row r="59" spans="1:7" ht="21" customHeight="1" thickBot="1">
      <c r="A59" s="77" t="s">
        <v>126</v>
      </c>
      <c r="B59" s="140">
        <v>1.4385</v>
      </c>
      <c r="C59" s="143">
        <v>1.6319</v>
      </c>
      <c r="G59" s="30"/>
    </row>
    <row r="60" spans="1:7" ht="21" customHeight="1" thickTop="1">
      <c r="A60" s="204"/>
      <c r="G60" s="30"/>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88" r:id="rId1"/>
  <headerFooter scaleWithDoc="0">
    <oddFooter>&amp;R&amp;"Arial,標準"&amp;P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C49"/>
  <sheetViews>
    <sheetView zoomScale="70" zoomScaleNormal="70" zoomScalePageLayoutView="0" workbookViewId="0" topLeftCell="A1">
      <selection activeCell="A12" sqref="A12"/>
    </sheetView>
  </sheetViews>
  <sheetFormatPr defaultColWidth="9.140625" defaultRowHeight="21" customHeight="1"/>
  <cols>
    <col min="1" max="1" width="81.140625" style="30" customWidth="1"/>
    <col min="2" max="3" width="21.7109375" style="30" customWidth="1"/>
    <col min="4" max="16384" width="9.140625" style="30" customWidth="1"/>
  </cols>
  <sheetData>
    <row r="2" ht="21" customHeight="1">
      <c r="A2" s="73" t="s">
        <v>258</v>
      </c>
    </row>
    <row r="3" spans="2:3" ht="21" customHeight="1">
      <c r="B3" s="244" t="s">
        <v>229</v>
      </c>
      <c r="C3" s="243" t="s">
        <v>231</v>
      </c>
    </row>
    <row r="4" spans="1:3" ht="21" customHeight="1">
      <c r="A4" s="37"/>
      <c r="B4" s="59" t="s">
        <v>232</v>
      </c>
      <c r="C4" s="60" t="s">
        <v>70</v>
      </c>
    </row>
    <row r="5" spans="1:3" ht="21" customHeight="1" thickBot="1">
      <c r="A5" s="26"/>
      <c r="B5" s="27">
        <v>2020</v>
      </c>
      <c r="C5" s="4">
        <v>2019</v>
      </c>
    </row>
    <row r="6" spans="1:3" ht="21" customHeight="1">
      <c r="A6" s="12"/>
      <c r="B6" s="7" t="s">
        <v>2</v>
      </c>
      <c r="C6" s="28" t="s">
        <v>2</v>
      </c>
    </row>
    <row r="7" spans="1:3" ht="21" customHeight="1">
      <c r="A7" s="37" t="s">
        <v>32</v>
      </c>
      <c r="B7" s="7"/>
      <c r="C7" s="28"/>
    </row>
    <row r="8" spans="1:3" ht="27.75" customHeight="1">
      <c r="A8" s="26" t="s">
        <v>111</v>
      </c>
      <c r="B8" s="16">
        <v>409658</v>
      </c>
      <c r="C8" s="5">
        <v>366829</v>
      </c>
    </row>
    <row r="9" spans="1:3" ht="21" customHeight="1">
      <c r="A9" s="26" t="s">
        <v>33</v>
      </c>
      <c r="B9" s="16">
        <v>57975</v>
      </c>
      <c r="C9" s="5">
        <v>85193</v>
      </c>
    </row>
    <row r="10" spans="1:3" ht="21" customHeight="1">
      <c r="A10" s="26" t="s">
        <v>34</v>
      </c>
      <c r="B10" s="16">
        <v>44265</v>
      </c>
      <c r="C10" s="5">
        <v>31027</v>
      </c>
    </row>
    <row r="11" spans="1:3" ht="21" customHeight="1">
      <c r="A11" s="26" t="s">
        <v>35</v>
      </c>
      <c r="B11" s="16">
        <v>175330</v>
      </c>
      <c r="C11" s="5">
        <v>163840</v>
      </c>
    </row>
    <row r="12" spans="1:3" ht="21" customHeight="1">
      <c r="A12" s="26" t="s">
        <v>36</v>
      </c>
      <c r="B12" s="16">
        <v>1510363</v>
      </c>
      <c r="C12" s="5">
        <v>1412961</v>
      </c>
    </row>
    <row r="13" spans="1:3" ht="21" customHeight="1">
      <c r="A13" s="26" t="s">
        <v>37</v>
      </c>
      <c r="B13" s="16">
        <v>829886</v>
      </c>
      <c r="C13" s="5">
        <v>801653</v>
      </c>
    </row>
    <row r="14" spans="1:3" ht="21" customHeight="1">
      <c r="A14" s="26" t="s">
        <v>38</v>
      </c>
      <c r="B14" s="16">
        <v>1578</v>
      </c>
      <c r="C14" s="5">
        <v>1632</v>
      </c>
    </row>
    <row r="15" spans="1:3" ht="21" customHeight="1">
      <c r="A15" s="26" t="s">
        <v>39</v>
      </c>
      <c r="B15" s="16">
        <v>19579</v>
      </c>
      <c r="C15" s="5">
        <v>20110</v>
      </c>
    </row>
    <row r="16" spans="1:3" ht="21" customHeight="1">
      <c r="A16" s="26" t="s">
        <v>40</v>
      </c>
      <c r="B16" s="16">
        <v>50208</v>
      </c>
      <c r="C16" s="5">
        <v>51602</v>
      </c>
    </row>
    <row r="17" spans="1:3" ht="21" customHeight="1">
      <c r="A17" s="26" t="s">
        <v>182</v>
      </c>
      <c r="B17" s="16">
        <v>76</v>
      </c>
      <c r="C17" s="5">
        <v>116</v>
      </c>
    </row>
    <row r="18" spans="1:3" ht="21" customHeight="1">
      <c r="A18" s="26" t="s">
        <v>41</v>
      </c>
      <c r="B18" s="179">
        <v>64</v>
      </c>
      <c r="C18" s="180">
        <v>63</v>
      </c>
    </row>
    <row r="19" spans="1:3" ht="21" customHeight="1" thickBot="1">
      <c r="A19" s="26" t="s">
        <v>42</v>
      </c>
      <c r="B19" s="16">
        <v>127744</v>
      </c>
      <c r="C19" s="5">
        <v>91030</v>
      </c>
    </row>
    <row r="20" spans="1:3" ht="9" customHeight="1">
      <c r="A20" s="26"/>
      <c r="B20" s="17"/>
      <c r="C20" s="8"/>
    </row>
    <row r="21" spans="1:3" ht="21" customHeight="1" thickBot="1">
      <c r="A21" s="26" t="s">
        <v>43</v>
      </c>
      <c r="B21" s="18">
        <f>SUM(B8:B19)</f>
        <v>3226726</v>
      </c>
      <c r="C21" s="15">
        <f>SUM(C8:C19)</f>
        <v>3026056</v>
      </c>
    </row>
    <row r="22" spans="1:3" ht="21" customHeight="1" thickTop="1">
      <c r="A22" s="26"/>
      <c r="B22" s="7"/>
      <c r="C22" s="28"/>
    </row>
    <row r="23" spans="1:3" ht="21" customHeight="1">
      <c r="A23" s="6" t="s">
        <v>44</v>
      </c>
      <c r="B23" s="7"/>
      <c r="C23" s="28"/>
    </row>
    <row r="24" spans="1:3" ht="21" customHeight="1">
      <c r="A24" s="26" t="s">
        <v>45</v>
      </c>
      <c r="B24" s="16">
        <v>175330</v>
      </c>
      <c r="C24" s="5">
        <v>163840</v>
      </c>
    </row>
    <row r="25" spans="1:3" ht="21" customHeight="1">
      <c r="A25" s="26" t="s">
        <v>46</v>
      </c>
      <c r="B25" s="16">
        <v>270484</v>
      </c>
      <c r="C25" s="5">
        <v>267889</v>
      </c>
    </row>
    <row r="26" spans="1:3" ht="21" customHeight="1">
      <c r="A26" s="26" t="s">
        <v>47</v>
      </c>
      <c r="B26" s="16">
        <v>10858</v>
      </c>
      <c r="C26" s="5">
        <v>19206</v>
      </c>
    </row>
    <row r="27" spans="1:3" ht="21" customHeight="1">
      <c r="A27" s="26" t="s">
        <v>48</v>
      </c>
      <c r="B27" s="16">
        <v>53075</v>
      </c>
      <c r="C27" s="5">
        <v>32921</v>
      </c>
    </row>
    <row r="28" spans="1:3" ht="21" customHeight="1">
      <c r="A28" s="26" t="s">
        <v>49</v>
      </c>
      <c r="B28" s="16">
        <v>2140436</v>
      </c>
      <c r="C28" s="5">
        <v>2009273</v>
      </c>
    </row>
    <row r="29" spans="1:3" ht="21" customHeight="1">
      <c r="A29" s="26" t="s">
        <v>50</v>
      </c>
      <c r="B29" s="16" t="s">
        <v>210</v>
      </c>
      <c r="C29" s="5">
        <v>116</v>
      </c>
    </row>
    <row r="30" spans="1:3" ht="21" customHeight="1">
      <c r="A30" s="26" t="s">
        <v>51</v>
      </c>
      <c r="B30" s="16">
        <v>125066</v>
      </c>
      <c r="C30" s="5">
        <v>80624</v>
      </c>
    </row>
    <row r="31" spans="1:3" ht="21" customHeight="1">
      <c r="A31" s="26" t="s">
        <v>52</v>
      </c>
      <c r="B31" s="16">
        <v>6289</v>
      </c>
      <c r="C31" s="5">
        <v>7992</v>
      </c>
    </row>
    <row r="32" spans="1:3" ht="21" customHeight="1">
      <c r="A32" s="26" t="s">
        <v>53</v>
      </c>
      <c r="B32" s="16">
        <v>6446</v>
      </c>
      <c r="C32" s="5">
        <v>6480</v>
      </c>
    </row>
    <row r="33" spans="1:3" ht="21" customHeight="1">
      <c r="A33" s="26" t="s">
        <v>54</v>
      </c>
      <c r="B33" s="16">
        <v>125738</v>
      </c>
      <c r="C33" s="5">
        <v>117269</v>
      </c>
    </row>
    <row r="34" spans="1:3" ht="21" customHeight="1" thickBot="1">
      <c r="A34" s="26" t="s">
        <v>55</v>
      </c>
      <c r="B34" s="16" t="s">
        <v>210</v>
      </c>
      <c r="C34" s="5">
        <v>12954</v>
      </c>
    </row>
    <row r="35" spans="1:3" ht="9" customHeight="1">
      <c r="A35" s="26"/>
      <c r="B35" s="17"/>
      <c r="C35" s="8"/>
    </row>
    <row r="36" spans="1:3" ht="21" customHeight="1" thickBot="1">
      <c r="A36" s="26" t="s">
        <v>56</v>
      </c>
      <c r="B36" s="40">
        <f>SUM(B24:B34)</f>
        <v>2913722</v>
      </c>
      <c r="C36" s="13">
        <f>SUM(C24:C34)</f>
        <v>2718564</v>
      </c>
    </row>
    <row r="37" spans="1:3" ht="21" customHeight="1">
      <c r="A37" s="6"/>
      <c r="B37" s="7"/>
      <c r="C37" s="28"/>
    </row>
    <row r="38" spans="1:3" ht="21" customHeight="1">
      <c r="A38" s="6" t="s">
        <v>57</v>
      </c>
      <c r="B38" s="7"/>
      <c r="C38" s="28"/>
    </row>
    <row r="39" spans="1:3" ht="21" customHeight="1">
      <c r="A39" s="26" t="s">
        <v>58</v>
      </c>
      <c r="B39" s="16">
        <v>52864</v>
      </c>
      <c r="C39" s="5">
        <v>52864</v>
      </c>
    </row>
    <row r="40" spans="1:3" ht="21" customHeight="1" thickBot="1">
      <c r="A40" s="26" t="s">
        <v>59</v>
      </c>
      <c r="B40" s="40">
        <v>231221</v>
      </c>
      <c r="C40" s="13">
        <v>225919</v>
      </c>
    </row>
    <row r="41" spans="1:3" ht="9" customHeight="1">
      <c r="A41" s="26"/>
      <c r="B41" s="7"/>
      <c r="C41" s="28"/>
    </row>
    <row r="42" spans="1:3" ht="21" customHeight="1">
      <c r="A42" s="26" t="s">
        <v>60</v>
      </c>
      <c r="B42" s="16">
        <v>284085</v>
      </c>
      <c r="C42" s="5">
        <f>SUM(C39:C40)</f>
        <v>278783</v>
      </c>
    </row>
    <row r="43" spans="1:3" ht="21" customHeight="1">
      <c r="A43" s="26" t="s">
        <v>184</v>
      </c>
      <c r="B43" s="16">
        <v>23476</v>
      </c>
      <c r="C43" s="5">
        <v>23476</v>
      </c>
    </row>
    <row r="44" spans="1:3" ht="21" customHeight="1" thickBot="1">
      <c r="A44" s="26" t="s">
        <v>29</v>
      </c>
      <c r="B44" s="40">
        <v>5443</v>
      </c>
      <c r="C44" s="13">
        <v>5233</v>
      </c>
    </row>
    <row r="45" spans="1:3" ht="9" customHeight="1">
      <c r="A45" s="26"/>
      <c r="B45" s="7"/>
      <c r="C45" s="28"/>
    </row>
    <row r="46" spans="1:3" ht="21" customHeight="1" thickBot="1">
      <c r="A46" s="26" t="s">
        <v>61</v>
      </c>
      <c r="B46" s="40">
        <f>SUM(B42:B44)</f>
        <v>313004</v>
      </c>
      <c r="C46" s="13">
        <f>SUM(C42:C44)</f>
        <v>307492</v>
      </c>
    </row>
    <row r="47" spans="1:3" ht="21" customHeight="1">
      <c r="A47" s="26"/>
      <c r="B47" s="7"/>
      <c r="C47" s="28"/>
    </row>
    <row r="48" spans="1:3" ht="21" customHeight="1" thickBot="1">
      <c r="A48" s="26" t="s">
        <v>62</v>
      </c>
      <c r="B48" s="18">
        <f>SUM(B46,B36)</f>
        <v>3226726</v>
      </c>
      <c r="C48" s="15">
        <f>SUM(C46,C36)</f>
        <v>3026056</v>
      </c>
    </row>
    <row r="49" spans="1:3" ht="21" customHeight="1" thickTop="1">
      <c r="A49" s="49"/>
      <c r="B49" s="48"/>
      <c r="C49" s="48"/>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zoomScale="55" zoomScaleNormal="55" zoomScaleSheetLayoutView="100" zoomScalePageLayoutView="0" workbookViewId="0" topLeftCell="A1">
      <selection activeCell="A1" sqref="A1"/>
    </sheetView>
  </sheetViews>
  <sheetFormatPr defaultColWidth="9.140625" defaultRowHeight="21" customHeight="1"/>
  <cols>
    <col min="1" max="1" width="56.57421875" style="2" customWidth="1"/>
    <col min="2" max="9" width="17.7109375" style="2" customWidth="1"/>
    <col min="10" max="16384" width="9.140625" style="2" customWidth="1"/>
  </cols>
  <sheetData>
    <row r="2" s="3" customFormat="1" ht="21" customHeight="1">
      <c r="A2" s="25" t="s">
        <v>89</v>
      </c>
    </row>
    <row r="4" spans="1:9" ht="21" customHeight="1">
      <c r="A4" s="271" t="s">
        <v>234</v>
      </c>
      <c r="B4" s="206" t="s">
        <v>75</v>
      </c>
      <c r="C4" s="206" t="s">
        <v>115</v>
      </c>
      <c r="D4" s="269" t="s">
        <v>77</v>
      </c>
      <c r="E4" s="269" t="s">
        <v>68</v>
      </c>
      <c r="F4" s="269" t="s">
        <v>69</v>
      </c>
      <c r="G4" s="269" t="s">
        <v>78</v>
      </c>
      <c r="H4" s="269" t="s">
        <v>79</v>
      </c>
      <c r="I4" s="269" t="s">
        <v>80</v>
      </c>
    </row>
    <row r="5" spans="1:9" ht="21" customHeight="1" thickBot="1">
      <c r="A5" s="271"/>
      <c r="B5" s="207" t="s">
        <v>76</v>
      </c>
      <c r="C5" s="207" t="s">
        <v>116</v>
      </c>
      <c r="D5" s="270"/>
      <c r="E5" s="270"/>
      <c r="F5" s="270"/>
      <c r="G5" s="270"/>
      <c r="H5" s="270"/>
      <c r="I5" s="270"/>
    </row>
    <row r="6" spans="1:9" ht="21" customHeight="1">
      <c r="A6" s="51"/>
      <c r="B6" s="206" t="s">
        <v>2</v>
      </c>
      <c r="C6" s="206" t="s">
        <v>2</v>
      </c>
      <c r="D6" s="9" t="s">
        <v>2</v>
      </c>
      <c r="E6" s="9" t="s">
        <v>2</v>
      </c>
      <c r="F6" s="203" t="s">
        <v>2</v>
      </c>
      <c r="G6" s="206" t="s">
        <v>2</v>
      </c>
      <c r="H6" s="9" t="s">
        <v>2</v>
      </c>
      <c r="I6" s="9" t="s">
        <v>2</v>
      </c>
    </row>
    <row r="7" spans="1:9" ht="21" customHeight="1">
      <c r="A7" s="36"/>
      <c r="B7" s="206"/>
      <c r="C7" s="206"/>
      <c r="D7" s="9"/>
      <c r="E7" s="9"/>
      <c r="F7" s="9"/>
      <c r="G7" s="206"/>
      <c r="H7" s="9"/>
      <c r="I7" s="9"/>
    </row>
    <row r="8" spans="1:9" ht="21" customHeight="1">
      <c r="A8" s="36" t="s">
        <v>81</v>
      </c>
      <c r="B8" s="206"/>
      <c r="C8" s="206"/>
      <c r="D8" s="9"/>
      <c r="E8" s="9"/>
      <c r="F8" s="9"/>
      <c r="G8" s="206"/>
      <c r="H8" s="9"/>
      <c r="I8" s="9"/>
    </row>
    <row r="9" spans="1:9" ht="21" customHeight="1">
      <c r="A9" s="36" t="s">
        <v>82</v>
      </c>
      <c r="B9" s="193">
        <v>373</v>
      </c>
      <c r="C9" s="193">
        <v>8363</v>
      </c>
      <c r="D9" s="193">
        <v>7205</v>
      </c>
      <c r="E9" s="193">
        <v>1701</v>
      </c>
      <c r="F9" s="193">
        <v>994</v>
      </c>
      <c r="G9" s="193">
        <f>SUM(B9:F9)</f>
        <v>18636</v>
      </c>
      <c r="H9" s="193"/>
      <c r="I9" s="193">
        <f>SUM(G9:H9)</f>
        <v>18636</v>
      </c>
    </row>
    <row r="10" spans="1:9" ht="21" customHeight="1" thickBot="1">
      <c r="A10" s="36" t="s">
        <v>83</v>
      </c>
      <c r="B10" s="194">
        <v>5375</v>
      </c>
      <c r="C10" s="194">
        <v>-1755</v>
      </c>
      <c r="D10" s="194">
        <v>-3045</v>
      </c>
      <c r="E10" s="194">
        <v>-8</v>
      </c>
      <c r="F10" s="194">
        <v>-567</v>
      </c>
      <c r="G10" s="194" t="s">
        <v>180</v>
      </c>
      <c r="H10" s="194"/>
      <c r="I10" s="194" t="s">
        <v>192</v>
      </c>
    </row>
    <row r="11" spans="1:9" ht="21" customHeight="1">
      <c r="A11" s="36"/>
      <c r="B11" s="193">
        <f aca="true" t="shared" si="0" ref="B11:G11">SUM(B9:B10)</f>
        <v>5748</v>
      </c>
      <c r="C11" s="193">
        <f t="shared" si="0"/>
        <v>6608</v>
      </c>
      <c r="D11" s="193">
        <f t="shared" si="0"/>
        <v>4160</v>
      </c>
      <c r="E11" s="193">
        <f t="shared" si="0"/>
        <v>1693</v>
      </c>
      <c r="F11" s="193">
        <f t="shared" si="0"/>
        <v>427</v>
      </c>
      <c r="G11" s="193">
        <f t="shared" si="0"/>
        <v>18636</v>
      </c>
      <c r="H11" s="193" t="s">
        <v>192</v>
      </c>
      <c r="I11" s="193">
        <f>SUM(G11:H11)</f>
        <v>18636</v>
      </c>
    </row>
    <row r="12" spans="1:9" ht="21" customHeight="1">
      <c r="A12" s="36"/>
      <c r="B12" s="72"/>
      <c r="C12" s="72"/>
      <c r="D12" s="72"/>
      <c r="E12" s="72"/>
      <c r="F12" s="72"/>
      <c r="G12" s="72"/>
      <c r="H12" s="72"/>
      <c r="I12" s="72"/>
    </row>
    <row r="13" spans="1:9" ht="21" customHeight="1">
      <c r="A13" s="36" t="s">
        <v>84</v>
      </c>
      <c r="B13" s="193">
        <v>3339</v>
      </c>
      <c r="C13" s="193">
        <v>1960</v>
      </c>
      <c r="D13" s="193">
        <v>115</v>
      </c>
      <c r="E13" s="193">
        <v>-308</v>
      </c>
      <c r="F13" s="193">
        <v>528</v>
      </c>
      <c r="G13" s="193">
        <f aca="true" t="shared" si="1" ref="G13:G18">SUM(B13:F13)</f>
        <v>5634</v>
      </c>
      <c r="H13" s="193">
        <v>-199</v>
      </c>
      <c r="I13" s="193">
        <f aca="true" t="shared" si="2" ref="I13:I21">SUM(G13:H13)</f>
        <v>5435</v>
      </c>
    </row>
    <row r="14" spans="1:9" ht="21" customHeight="1">
      <c r="A14" s="36" t="s">
        <v>11</v>
      </c>
      <c r="B14" s="193" t="s">
        <v>180</v>
      </c>
      <c r="C14" s="193" t="s">
        <v>180</v>
      </c>
      <c r="D14" s="193" t="s">
        <v>180</v>
      </c>
      <c r="E14" s="193">
        <v>7927</v>
      </c>
      <c r="F14" s="193" t="s">
        <v>180</v>
      </c>
      <c r="G14" s="193">
        <f t="shared" si="1"/>
        <v>7927</v>
      </c>
      <c r="H14" s="193">
        <v>-11</v>
      </c>
      <c r="I14" s="193">
        <f t="shared" si="2"/>
        <v>7916</v>
      </c>
    </row>
    <row r="15" spans="1:9" ht="21" customHeight="1">
      <c r="A15" s="36" t="s">
        <v>85</v>
      </c>
      <c r="B15" s="193">
        <v>465</v>
      </c>
      <c r="C15" s="193">
        <v>721</v>
      </c>
      <c r="D15" s="193">
        <v>916</v>
      </c>
      <c r="E15" s="193">
        <v>-26</v>
      </c>
      <c r="F15" s="193">
        <v>219</v>
      </c>
      <c r="G15" s="193">
        <f t="shared" si="1"/>
        <v>2295</v>
      </c>
      <c r="H15" s="193">
        <v>35</v>
      </c>
      <c r="I15" s="193">
        <f t="shared" si="2"/>
        <v>2330</v>
      </c>
    </row>
    <row r="16" spans="1:9" ht="36" customHeight="1">
      <c r="A16" s="36" t="s">
        <v>195</v>
      </c>
      <c r="B16" s="193" t="s">
        <v>180</v>
      </c>
      <c r="C16" s="193" t="s">
        <v>180</v>
      </c>
      <c r="D16" s="193">
        <v>151</v>
      </c>
      <c r="E16" s="193">
        <v>49</v>
      </c>
      <c r="F16" s="193">
        <v>-3</v>
      </c>
      <c r="G16" s="193">
        <f t="shared" si="1"/>
        <v>197</v>
      </c>
      <c r="H16" s="193">
        <v>5</v>
      </c>
      <c r="I16" s="193">
        <f t="shared" si="2"/>
        <v>202</v>
      </c>
    </row>
    <row r="17" spans="1:9" ht="21" customHeight="1">
      <c r="A17" s="36" t="s">
        <v>218</v>
      </c>
      <c r="B17" s="193" t="s">
        <v>180</v>
      </c>
      <c r="C17" s="193">
        <v>10</v>
      </c>
      <c r="D17" s="193">
        <v>2496</v>
      </c>
      <c r="E17" s="193">
        <v>65</v>
      </c>
      <c r="F17" s="193" t="s">
        <v>180</v>
      </c>
      <c r="G17" s="193">
        <f t="shared" si="1"/>
        <v>2571</v>
      </c>
      <c r="H17" s="193" t="s">
        <v>180</v>
      </c>
      <c r="I17" s="193">
        <f t="shared" si="2"/>
        <v>2571</v>
      </c>
    </row>
    <row r="18" spans="1:9" ht="21" customHeight="1" thickBot="1">
      <c r="A18" s="36" t="s">
        <v>14</v>
      </c>
      <c r="B18" s="193">
        <v>16</v>
      </c>
      <c r="C18" s="193">
        <v>4</v>
      </c>
      <c r="D18" s="193">
        <v>23</v>
      </c>
      <c r="E18" s="193">
        <v>73</v>
      </c>
      <c r="F18" s="193">
        <v>1040</v>
      </c>
      <c r="G18" s="193">
        <f t="shared" si="1"/>
        <v>1156</v>
      </c>
      <c r="H18" s="193">
        <v>-692</v>
      </c>
      <c r="I18" s="193">
        <f t="shared" si="2"/>
        <v>464</v>
      </c>
    </row>
    <row r="19" spans="1:9" ht="21" customHeight="1">
      <c r="A19" s="36"/>
      <c r="B19" s="75"/>
      <c r="C19" s="75"/>
      <c r="D19" s="75"/>
      <c r="E19" s="75"/>
      <c r="F19" s="75"/>
      <c r="G19" s="75"/>
      <c r="H19" s="75"/>
      <c r="I19" s="75"/>
    </row>
    <row r="20" spans="1:9" ht="21" customHeight="1">
      <c r="A20" s="35" t="s">
        <v>15</v>
      </c>
      <c r="B20" s="193">
        <f aca="true" t="shared" si="3" ref="B20:H20">SUM(B11:B18)</f>
        <v>9568</v>
      </c>
      <c r="C20" s="193">
        <f t="shared" si="3"/>
        <v>9303</v>
      </c>
      <c r="D20" s="193">
        <f t="shared" si="3"/>
        <v>7861</v>
      </c>
      <c r="E20" s="193">
        <f t="shared" si="3"/>
        <v>9473</v>
      </c>
      <c r="F20" s="193">
        <f t="shared" si="3"/>
        <v>2211</v>
      </c>
      <c r="G20" s="193">
        <f t="shared" si="3"/>
        <v>38416</v>
      </c>
      <c r="H20" s="193">
        <f t="shared" si="3"/>
        <v>-862</v>
      </c>
      <c r="I20" s="193">
        <f t="shared" si="2"/>
        <v>37554</v>
      </c>
    </row>
    <row r="21" spans="1:9" ht="36" customHeight="1" thickBot="1">
      <c r="A21" s="36" t="s">
        <v>18</v>
      </c>
      <c r="B21" s="194" t="s">
        <v>180</v>
      </c>
      <c r="C21" s="194" t="s">
        <v>180</v>
      </c>
      <c r="D21" s="194" t="s">
        <v>180</v>
      </c>
      <c r="E21" s="194">
        <v>-8811</v>
      </c>
      <c r="F21" s="194" t="s">
        <v>180</v>
      </c>
      <c r="G21" s="194">
        <f>SUM(B21:F21)</f>
        <v>-8811</v>
      </c>
      <c r="H21" s="194" t="s">
        <v>180</v>
      </c>
      <c r="I21" s="194">
        <f t="shared" si="2"/>
        <v>-8811</v>
      </c>
    </row>
    <row r="22" spans="1:9" ht="21" customHeight="1">
      <c r="A22" s="36"/>
      <c r="B22" s="193"/>
      <c r="C22" s="193"/>
      <c r="D22" s="193"/>
      <c r="E22" s="193"/>
      <c r="F22" s="193"/>
      <c r="G22" s="193"/>
      <c r="H22" s="193"/>
      <c r="I22" s="193"/>
    </row>
    <row r="23" spans="1:9" ht="36" customHeight="1">
      <c r="A23" s="35" t="s">
        <v>19</v>
      </c>
      <c r="B23" s="193">
        <f aca="true" t="shared" si="4" ref="B23:I23">SUM(B20:B21)</f>
        <v>9568</v>
      </c>
      <c r="C23" s="193">
        <f t="shared" si="4"/>
        <v>9303</v>
      </c>
      <c r="D23" s="193">
        <f t="shared" si="4"/>
        <v>7861</v>
      </c>
      <c r="E23" s="193">
        <f t="shared" si="4"/>
        <v>662</v>
      </c>
      <c r="F23" s="193">
        <f t="shared" si="4"/>
        <v>2211</v>
      </c>
      <c r="G23" s="193">
        <f t="shared" si="4"/>
        <v>29605</v>
      </c>
      <c r="H23" s="193">
        <f t="shared" si="4"/>
        <v>-862</v>
      </c>
      <c r="I23" s="193">
        <f t="shared" si="4"/>
        <v>28743</v>
      </c>
    </row>
    <row r="24" spans="1:9" ht="21" customHeight="1" thickBot="1">
      <c r="A24" s="36" t="s">
        <v>86</v>
      </c>
      <c r="B24" s="193">
        <v>-630</v>
      </c>
      <c r="C24" s="193">
        <v>-561</v>
      </c>
      <c r="D24" s="193">
        <v>-84</v>
      </c>
      <c r="E24" s="194">
        <v>-23</v>
      </c>
      <c r="F24" s="194">
        <v>-68</v>
      </c>
      <c r="G24" s="194">
        <f>SUM(B24:F24)</f>
        <v>-1366</v>
      </c>
      <c r="H24" s="193" t="s">
        <v>180</v>
      </c>
      <c r="I24" s="193">
        <f>SUM(G24:H24)</f>
        <v>-1366</v>
      </c>
    </row>
    <row r="25" spans="1:9" ht="21" customHeight="1">
      <c r="A25" s="36"/>
      <c r="B25" s="195"/>
      <c r="C25" s="195"/>
      <c r="D25" s="195"/>
      <c r="E25" s="193"/>
      <c r="F25" s="193"/>
      <c r="G25" s="193"/>
      <c r="H25" s="195"/>
      <c r="I25" s="195"/>
    </row>
    <row r="26" spans="1:9" ht="21" customHeight="1">
      <c r="A26" s="35" t="s">
        <v>21</v>
      </c>
      <c r="B26" s="193">
        <f aca="true" t="shared" si="5" ref="B26:I26">SUM(B23:B24)</f>
        <v>8938</v>
      </c>
      <c r="C26" s="193">
        <f t="shared" si="5"/>
        <v>8742</v>
      </c>
      <c r="D26" s="193">
        <f t="shared" si="5"/>
        <v>7777</v>
      </c>
      <c r="E26" s="193">
        <f t="shared" si="5"/>
        <v>639</v>
      </c>
      <c r="F26" s="193">
        <f t="shared" si="5"/>
        <v>2143</v>
      </c>
      <c r="G26" s="193">
        <f t="shared" si="5"/>
        <v>28239</v>
      </c>
      <c r="H26" s="193">
        <f t="shared" si="5"/>
        <v>-862</v>
      </c>
      <c r="I26" s="193">
        <f t="shared" si="5"/>
        <v>27377</v>
      </c>
    </row>
    <row r="27" spans="1:9" ht="21" customHeight="1" thickBot="1">
      <c r="A27" s="36" t="s">
        <v>22</v>
      </c>
      <c r="B27" s="193">
        <v>-4609</v>
      </c>
      <c r="C27" s="193">
        <v>-1584</v>
      </c>
      <c r="D27" s="193">
        <v>-562</v>
      </c>
      <c r="E27" s="193">
        <v>-247</v>
      </c>
      <c r="F27" s="193">
        <v>-1449</v>
      </c>
      <c r="G27" s="193">
        <f>SUM(B27:F27)</f>
        <v>-8451</v>
      </c>
      <c r="H27" s="193">
        <v>862</v>
      </c>
      <c r="I27" s="193">
        <f>SUM(G27:H27)</f>
        <v>-7589</v>
      </c>
    </row>
    <row r="28" spans="1:9" ht="21" customHeight="1">
      <c r="A28" s="36"/>
      <c r="B28" s="195"/>
      <c r="C28" s="195"/>
      <c r="D28" s="195"/>
      <c r="E28" s="195"/>
      <c r="F28" s="195"/>
      <c r="G28" s="195"/>
      <c r="H28" s="195"/>
      <c r="I28" s="195"/>
    </row>
    <row r="29" spans="1:9" ht="21" customHeight="1">
      <c r="A29" s="35" t="s">
        <v>23</v>
      </c>
      <c r="B29" s="193">
        <f aca="true" t="shared" si="6" ref="B29:G29">SUM(B26:B27)</f>
        <v>4329</v>
      </c>
      <c r="C29" s="193">
        <f t="shared" si="6"/>
        <v>7158</v>
      </c>
      <c r="D29" s="193">
        <f t="shared" si="6"/>
        <v>7215</v>
      </c>
      <c r="E29" s="193">
        <f t="shared" si="6"/>
        <v>392</v>
      </c>
      <c r="F29" s="193">
        <f t="shared" si="6"/>
        <v>694</v>
      </c>
      <c r="G29" s="193">
        <f t="shared" si="6"/>
        <v>19788</v>
      </c>
      <c r="H29" s="193" t="s">
        <v>180</v>
      </c>
      <c r="I29" s="193">
        <f>SUM(I26:I27)</f>
        <v>19788</v>
      </c>
    </row>
    <row r="30" spans="1:9" ht="36" customHeight="1">
      <c r="A30" s="36" t="s">
        <v>259</v>
      </c>
      <c r="B30" s="193" t="s">
        <v>180</v>
      </c>
      <c r="C30" s="193" t="s">
        <v>180</v>
      </c>
      <c r="D30" s="193" t="s">
        <v>180</v>
      </c>
      <c r="E30" s="193" t="s">
        <v>180</v>
      </c>
      <c r="F30" s="193">
        <v>-507</v>
      </c>
      <c r="G30" s="193">
        <f>SUM(B30:F30)</f>
        <v>-507</v>
      </c>
      <c r="H30" s="193" t="s">
        <v>180</v>
      </c>
      <c r="I30" s="193">
        <f>SUM(G30:H30)</f>
        <v>-507</v>
      </c>
    </row>
    <row r="31" spans="1:9" ht="36" customHeight="1">
      <c r="A31" s="36" t="s">
        <v>196</v>
      </c>
      <c r="B31" s="193">
        <v>-2</v>
      </c>
      <c r="C31" s="193" t="s">
        <v>180</v>
      </c>
      <c r="D31" s="193" t="s">
        <v>180</v>
      </c>
      <c r="E31" s="193" t="s">
        <v>180</v>
      </c>
      <c r="F31" s="193">
        <v>-1</v>
      </c>
      <c r="G31" s="193">
        <f>SUM(B31:F31)</f>
        <v>-3</v>
      </c>
      <c r="H31" s="193" t="s">
        <v>180</v>
      </c>
      <c r="I31" s="193">
        <f>SUM(G31:H31)</f>
        <v>-3</v>
      </c>
    </row>
    <row r="32" spans="1:9" ht="36" customHeight="1" thickBot="1">
      <c r="A32" s="36" t="s">
        <v>24</v>
      </c>
      <c r="B32" s="194">
        <v>25</v>
      </c>
      <c r="C32" s="194" t="s">
        <v>180</v>
      </c>
      <c r="D32" s="194">
        <v>2</v>
      </c>
      <c r="E32" s="194" t="s">
        <v>180</v>
      </c>
      <c r="F32" s="194">
        <v>-81</v>
      </c>
      <c r="G32" s="194">
        <f>SUM(B32:F32)</f>
        <v>-54</v>
      </c>
      <c r="H32" s="194" t="s">
        <v>180</v>
      </c>
      <c r="I32" s="194">
        <f>SUM(G32:H32)</f>
        <v>-54</v>
      </c>
    </row>
    <row r="33" spans="1:9" ht="21" customHeight="1">
      <c r="A33" s="36"/>
      <c r="B33" s="193"/>
      <c r="C33" s="193"/>
      <c r="D33" s="193"/>
      <c r="E33" s="193"/>
      <c r="F33" s="193"/>
      <c r="G33" s="193"/>
      <c r="H33" s="193"/>
      <c r="I33" s="193"/>
    </row>
    <row r="34" spans="1:9" ht="21" customHeight="1" thickBot="1">
      <c r="A34" s="35" t="s">
        <v>25</v>
      </c>
      <c r="B34" s="196">
        <f>SUM(B29:B32)</f>
        <v>4352</v>
      </c>
      <c r="C34" s="196">
        <f aca="true" t="shared" si="7" ref="C34:I34">SUM(C29:C32)</f>
        <v>7158</v>
      </c>
      <c r="D34" s="196">
        <f t="shared" si="7"/>
        <v>7217</v>
      </c>
      <c r="E34" s="196">
        <f t="shared" si="7"/>
        <v>392</v>
      </c>
      <c r="F34" s="196">
        <f t="shared" si="7"/>
        <v>105</v>
      </c>
      <c r="G34" s="196">
        <f t="shared" si="7"/>
        <v>19224</v>
      </c>
      <c r="H34" s="196" t="s">
        <v>183</v>
      </c>
      <c r="I34" s="196">
        <f t="shared" si="7"/>
        <v>19224</v>
      </c>
    </row>
    <row r="35" spans="1:9" ht="21" customHeight="1" thickTop="1">
      <c r="A35" s="51"/>
      <c r="B35" s="191"/>
      <c r="C35" s="191"/>
      <c r="D35" s="191"/>
      <c r="E35" s="191"/>
      <c r="F35" s="191"/>
      <c r="G35" s="191"/>
      <c r="H35" s="191"/>
      <c r="I35" s="191"/>
    </row>
    <row r="36" spans="1:9" ht="21" customHeight="1">
      <c r="A36" s="35" t="s">
        <v>236</v>
      </c>
      <c r="B36" s="191"/>
      <c r="C36" s="191"/>
      <c r="D36" s="191"/>
      <c r="E36" s="191"/>
      <c r="F36" s="191"/>
      <c r="G36" s="191"/>
      <c r="H36" s="191"/>
      <c r="I36" s="191"/>
    </row>
    <row r="37" spans="1:9" ht="21" customHeight="1">
      <c r="A37" s="35" t="s">
        <v>32</v>
      </c>
      <c r="B37" s="191"/>
      <c r="C37" s="191"/>
      <c r="D37" s="191"/>
      <c r="E37" s="191"/>
      <c r="F37" s="191"/>
      <c r="G37" s="191"/>
      <c r="H37" s="191"/>
      <c r="I37" s="191"/>
    </row>
    <row r="38" spans="1:9" ht="21" customHeight="1">
      <c r="A38" s="63" t="s">
        <v>87</v>
      </c>
      <c r="B38" s="191">
        <v>460942</v>
      </c>
      <c r="C38" s="191">
        <v>1025662</v>
      </c>
      <c r="D38" s="191">
        <v>1446472</v>
      </c>
      <c r="E38" s="191">
        <v>164982</v>
      </c>
      <c r="F38" s="191">
        <v>163478</v>
      </c>
      <c r="G38" s="191">
        <f>SUM(B38:F38)</f>
        <v>3261536</v>
      </c>
      <c r="H38" s="191">
        <v>-36388</v>
      </c>
      <c r="I38" s="191">
        <f>SUM(G38:H38)</f>
        <v>3225148</v>
      </c>
    </row>
    <row r="39" spans="1:9" ht="21" customHeight="1">
      <c r="A39" s="63" t="s">
        <v>125</v>
      </c>
      <c r="B39" s="197">
        <v>584</v>
      </c>
      <c r="C39" s="197" t="s">
        <v>180</v>
      </c>
      <c r="D39" s="197">
        <v>3</v>
      </c>
      <c r="E39" s="197" t="s">
        <v>180</v>
      </c>
      <c r="F39" s="197">
        <v>991</v>
      </c>
      <c r="G39" s="197">
        <f>SUM(B39:F39)</f>
        <v>1578</v>
      </c>
      <c r="H39" s="197" t="s">
        <v>180</v>
      </c>
      <c r="I39" s="197">
        <f>SUM(G39:H39)</f>
        <v>1578</v>
      </c>
    </row>
    <row r="40" spans="1:9" ht="21" customHeight="1" thickBot="1">
      <c r="A40" s="51"/>
      <c r="B40" s="196">
        <f>SUM(B38:B39)</f>
        <v>461526</v>
      </c>
      <c r="C40" s="196">
        <f aca="true" t="shared" si="8" ref="C40:I40">SUM(C38:C39)</f>
        <v>1025662</v>
      </c>
      <c r="D40" s="196">
        <f t="shared" si="8"/>
        <v>1446475</v>
      </c>
      <c r="E40" s="196">
        <f t="shared" si="8"/>
        <v>164982</v>
      </c>
      <c r="F40" s="196">
        <f t="shared" si="8"/>
        <v>164469</v>
      </c>
      <c r="G40" s="196">
        <f t="shared" si="8"/>
        <v>3263114</v>
      </c>
      <c r="H40" s="196">
        <f t="shared" si="8"/>
        <v>-36388</v>
      </c>
      <c r="I40" s="196">
        <f t="shared" si="8"/>
        <v>3226726</v>
      </c>
    </row>
    <row r="41" spans="1:9" ht="21" customHeight="1" thickTop="1">
      <c r="A41" s="51"/>
      <c r="B41" s="191"/>
      <c r="C41" s="191"/>
      <c r="D41" s="191"/>
      <c r="E41" s="191"/>
      <c r="F41" s="191"/>
      <c r="G41" s="191"/>
      <c r="H41" s="191"/>
      <c r="I41" s="191"/>
    </row>
    <row r="42" spans="1:9" ht="21" customHeight="1">
      <c r="A42" s="35" t="s">
        <v>44</v>
      </c>
      <c r="B42" s="191"/>
      <c r="C42" s="191"/>
      <c r="D42" s="191"/>
      <c r="E42" s="191"/>
      <c r="F42" s="191"/>
      <c r="G42" s="191"/>
      <c r="H42" s="191"/>
      <c r="I42" s="191"/>
    </row>
    <row r="43" spans="1:9" ht="21" customHeight="1" thickBot="1">
      <c r="A43" s="63" t="s">
        <v>88</v>
      </c>
      <c r="B43" s="198">
        <v>1115488</v>
      </c>
      <c r="C43" s="198">
        <v>1004391</v>
      </c>
      <c r="D43" s="198">
        <v>565593</v>
      </c>
      <c r="E43" s="198">
        <v>154409</v>
      </c>
      <c r="F43" s="198">
        <v>110229</v>
      </c>
      <c r="G43" s="198">
        <f>SUM(B43:F43)</f>
        <v>2950110</v>
      </c>
      <c r="H43" s="198">
        <v>-36388</v>
      </c>
      <c r="I43" s="198">
        <f>SUM(G43:H43)</f>
        <v>2913722</v>
      </c>
    </row>
    <row r="44" spans="1:9" ht="21" customHeight="1" thickTop="1">
      <c r="A44" s="51"/>
      <c r="B44" s="9"/>
      <c r="C44" s="206"/>
      <c r="D44" s="9"/>
      <c r="E44" s="9"/>
      <c r="F44" s="9"/>
      <c r="G44" s="206"/>
      <c r="H44" s="9"/>
      <c r="I44" s="9"/>
    </row>
    <row r="45" spans="1:9" ht="21" customHeight="1">
      <c r="A45" s="54"/>
      <c r="B45" s="55"/>
      <c r="C45" s="55"/>
      <c r="D45" s="55"/>
      <c r="E45" s="55"/>
      <c r="F45" s="55"/>
      <c r="G45" s="55"/>
      <c r="H45" s="55"/>
      <c r="I45" s="55"/>
    </row>
    <row r="47" spans="1:9" ht="21" customHeight="1">
      <c r="A47" s="271" t="s">
        <v>233</v>
      </c>
      <c r="B47" s="9" t="s">
        <v>75</v>
      </c>
      <c r="C47" s="206" t="s">
        <v>115</v>
      </c>
      <c r="D47" s="269" t="s">
        <v>77</v>
      </c>
      <c r="E47" s="269" t="s">
        <v>68</v>
      </c>
      <c r="F47" s="269" t="s">
        <v>69</v>
      </c>
      <c r="G47" s="269" t="s">
        <v>78</v>
      </c>
      <c r="H47" s="269" t="s">
        <v>79</v>
      </c>
      <c r="I47" s="269" t="s">
        <v>80</v>
      </c>
    </row>
    <row r="48" spans="1:9" ht="21" customHeight="1" thickBot="1">
      <c r="A48" s="271"/>
      <c r="B48" s="21" t="s">
        <v>76</v>
      </c>
      <c r="C48" s="207" t="s">
        <v>116</v>
      </c>
      <c r="D48" s="270"/>
      <c r="E48" s="270"/>
      <c r="F48" s="270"/>
      <c r="G48" s="270"/>
      <c r="H48" s="270"/>
      <c r="I48" s="270"/>
    </row>
    <row r="49" spans="1:9" ht="21" customHeight="1">
      <c r="A49" s="215"/>
      <c r="B49" s="9" t="s">
        <v>2</v>
      </c>
      <c r="C49" s="206" t="s">
        <v>2</v>
      </c>
      <c r="D49" s="9" t="s">
        <v>2</v>
      </c>
      <c r="E49" s="9" t="s">
        <v>2</v>
      </c>
      <c r="F49" s="203" t="s">
        <v>2</v>
      </c>
      <c r="G49" s="206" t="s">
        <v>2</v>
      </c>
      <c r="H49" s="9" t="s">
        <v>2</v>
      </c>
      <c r="I49" s="9" t="s">
        <v>2</v>
      </c>
    </row>
    <row r="50" spans="1:9" ht="21" customHeight="1">
      <c r="A50" s="36"/>
      <c r="B50" s="10"/>
      <c r="C50" s="208"/>
      <c r="D50" s="10"/>
      <c r="E50" s="10"/>
      <c r="F50" s="10"/>
      <c r="G50" s="208"/>
      <c r="H50" s="10"/>
      <c r="I50" s="10"/>
    </row>
    <row r="51" spans="1:9" ht="21" customHeight="1">
      <c r="A51" s="36" t="s">
        <v>81</v>
      </c>
      <c r="B51" s="10"/>
      <c r="C51" s="208"/>
      <c r="D51" s="10"/>
      <c r="E51" s="10"/>
      <c r="F51" s="10"/>
      <c r="G51" s="208"/>
      <c r="H51" s="10"/>
      <c r="I51" s="10"/>
    </row>
    <row r="52" spans="1:9" ht="21" customHeight="1">
      <c r="A52" s="36" t="s">
        <v>82</v>
      </c>
      <c r="B52" s="145">
        <v>4</v>
      </c>
      <c r="C52" s="145">
        <v>7564</v>
      </c>
      <c r="D52" s="145">
        <v>9547</v>
      </c>
      <c r="E52" s="145">
        <v>1580</v>
      </c>
      <c r="F52" s="145">
        <v>1208</v>
      </c>
      <c r="G52" s="145">
        <f>SUM(B52:F52)</f>
        <v>19903</v>
      </c>
      <c r="H52" s="148" t="s">
        <v>235</v>
      </c>
      <c r="I52" s="145">
        <f>SUM(G52:H52)</f>
        <v>19903</v>
      </c>
    </row>
    <row r="53" spans="1:9" ht="21" customHeight="1" thickBot="1">
      <c r="A53" s="36" t="s">
        <v>83</v>
      </c>
      <c r="B53" s="146">
        <v>6881</v>
      </c>
      <c r="C53" s="146">
        <v>-226</v>
      </c>
      <c r="D53" s="146">
        <v>-5943</v>
      </c>
      <c r="E53" s="146">
        <v>-8</v>
      </c>
      <c r="F53" s="146">
        <v>-704</v>
      </c>
      <c r="G53" s="146" t="s">
        <v>180</v>
      </c>
      <c r="H53" s="147" t="s">
        <v>235</v>
      </c>
      <c r="I53" s="146" t="s">
        <v>188</v>
      </c>
    </row>
    <row r="54" spans="1:9" ht="21" customHeight="1">
      <c r="A54" s="36"/>
      <c r="B54" s="145">
        <f>SUM(B52:B53)</f>
        <v>6885</v>
      </c>
      <c r="C54" s="145">
        <f>SUM(C52:C53)</f>
        <v>7338</v>
      </c>
      <c r="D54" s="145">
        <f>SUM(D52:D53)</f>
        <v>3604</v>
      </c>
      <c r="E54" s="145">
        <f>SUM(E52:E53)</f>
        <v>1572</v>
      </c>
      <c r="F54" s="145">
        <f>SUM(F52:F53)</f>
        <v>504</v>
      </c>
      <c r="G54" s="145">
        <f>SUM(B54:F54)</f>
        <v>19903</v>
      </c>
      <c r="H54" s="148" t="s">
        <v>180</v>
      </c>
      <c r="I54" s="145">
        <f>SUM(G54:H54)</f>
        <v>19903</v>
      </c>
    </row>
    <row r="55" spans="1:9" ht="21" customHeight="1">
      <c r="A55" s="36"/>
      <c r="B55" s="10"/>
      <c r="C55" s="208"/>
      <c r="D55" s="10"/>
      <c r="E55" s="10"/>
      <c r="F55" s="10"/>
      <c r="G55" s="208"/>
      <c r="H55" s="10"/>
      <c r="I55" s="10"/>
    </row>
    <row r="56" spans="1:9" ht="21" customHeight="1">
      <c r="A56" s="36" t="s">
        <v>84</v>
      </c>
      <c r="B56" s="145">
        <v>3620</v>
      </c>
      <c r="C56" s="145">
        <v>2247</v>
      </c>
      <c r="D56" s="145">
        <v>228</v>
      </c>
      <c r="E56" s="145">
        <v>-440</v>
      </c>
      <c r="F56" s="145">
        <v>583</v>
      </c>
      <c r="G56" s="145">
        <f aca="true" t="shared" si="9" ref="G56:G61">SUM(B56:F56)</f>
        <v>6238</v>
      </c>
      <c r="H56" s="145">
        <v>-192</v>
      </c>
      <c r="I56" s="145">
        <f aca="true" t="shared" si="10" ref="I56:I64">SUM(G56:H56)</f>
        <v>6046</v>
      </c>
    </row>
    <row r="57" spans="1:9" ht="21" customHeight="1">
      <c r="A57" s="36" t="s">
        <v>11</v>
      </c>
      <c r="B57" s="148" t="s">
        <v>235</v>
      </c>
      <c r="C57" s="148" t="s">
        <v>235</v>
      </c>
      <c r="D57" s="148" t="s">
        <v>235</v>
      </c>
      <c r="E57" s="145">
        <v>9406</v>
      </c>
      <c r="F57" s="148" t="s">
        <v>235</v>
      </c>
      <c r="G57" s="148">
        <f t="shared" si="9"/>
        <v>9406</v>
      </c>
      <c r="H57" s="145">
        <v>-10</v>
      </c>
      <c r="I57" s="145">
        <f t="shared" si="10"/>
        <v>9396</v>
      </c>
    </row>
    <row r="58" spans="1:9" ht="21" customHeight="1">
      <c r="A58" s="36" t="s">
        <v>194</v>
      </c>
      <c r="B58" s="145">
        <v>386</v>
      </c>
      <c r="C58" s="145">
        <v>713</v>
      </c>
      <c r="D58" s="145">
        <v>979</v>
      </c>
      <c r="E58" s="145">
        <v>-438</v>
      </c>
      <c r="F58" s="145">
        <v>162</v>
      </c>
      <c r="G58" s="145">
        <f t="shared" si="9"/>
        <v>1802</v>
      </c>
      <c r="H58" s="145">
        <v>27</v>
      </c>
      <c r="I58" s="145">
        <f t="shared" si="10"/>
        <v>1829</v>
      </c>
    </row>
    <row r="59" spans="1:9" ht="36" customHeight="1">
      <c r="A59" s="36" t="s">
        <v>219</v>
      </c>
      <c r="B59" s="145">
        <v>-1</v>
      </c>
      <c r="C59" s="145" t="s">
        <v>235</v>
      </c>
      <c r="D59" s="145">
        <v>136</v>
      </c>
      <c r="E59" s="145">
        <v>2075</v>
      </c>
      <c r="F59" s="148">
        <v>1</v>
      </c>
      <c r="G59" s="148">
        <f t="shared" si="9"/>
        <v>2211</v>
      </c>
      <c r="H59" s="145">
        <v>4</v>
      </c>
      <c r="I59" s="145">
        <f t="shared" si="10"/>
        <v>2215</v>
      </c>
    </row>
    <row r="60" spans="1:9" ht="21" customHeight="1">
      <c r="A60" s="36" t="s">
        <v>220</v>
      </c>
      <c r="B60" s="148" t="s">
        <v>235</v>
      </c>
      <c r="C60" s="148">
        <v>-2</v>
      </c>
      <c r="D60" s="145">
        <v>729</v>
      </c>
      <c r="E60" s="145">
        <v>-11</v>
      </c>
      <c r="F60" s="148" t="s">
        <v>235</v>
      </c>
      <c r="G60" s="148">
        <f t="shared" si="9"/>
        <v>716</v>
      </c>
      <c r="H60" s="148" t="s">
        <v>235</v>
      </c>
      <c r="I60" s="145">
        <f t="shared" si="10"/>
        <v>716</v>
      </c>
    </row>
    <row r="61" spans="1:9" ht="21" customHeight="1" thickBot="1">
      <c r="A61" s="36" t="s">
        <v>14</v>
      </c>
      <c r="B61" s="145">
        <v>28</v>
      </c>
      <c r="C61" s="145" t="s">
        <v>235</v>
      </c>
      <c r="D61" s="145">
        <v>11</v>
      </c>
      <c r="E61" s="145">
        <v>65</v>
      </c>
      <c r="F61" s="145">
        <v>1068</v>
      </c>
      <c r="G61" s="145">
        <f t="shared" si="9"/>
        <v>1172</v>
      </c>
      <c r="H61" s="145">
        <v>-671</v>
      </c>
      <c r="I61" s="145">
        <f t="shared" si="10"/>
        <v>501</v>
      </c>
    </row>
    <row r="62" spans="1:9" ht="21" customHeight="1">
      <c r="A62" s="36"/>
      <c r="B62" s="149"/>
      <c r="C62" s="149"/>
      <c r="D62" s="149"/>
      <c r="E62" s="149"/>
      <c r="F62" s="149"/>
      <c r="G62" s="149"/>
      <c r="H62" s="149"/>
      <c r="I62" s="149"/>
    </row>
    <row r="63" spans="1:9" ht="21" customHeight="1">
      <c r="A63" s="35" t="s">
        <v>15</v>
      </c>
      <c r="B63" s="145">
        <f>SUM(B54,B56:B61)</f>
        <v>10918</v>
      </c>
      <c r="C63" s="145">
        <f aca="true" t="shared" si="11" ref="C63:I63">SUM(C54,C56:C61)</f>
        <v>10296</v>
      </c>
      <c r="D63" s="145">
        <f t="shared" si="11"/>
        <v>5687</v>
      </c>
      <c r="E63" s="145">
        <f t="shared" si="11"/>
        <v>12229</v>
      </c>
      <c r="F63" s="145">
        <f t="shared" si="11"/>
        <v>2318</v>
      </c>
      <c r="G63" s="145">
        <f>SUM(B63:F63)</f>
        <v>41448</v>
      </c>
      <c r="H63" s="145">
        <f t="shared" si="11"/>
        <v>-842</v>
      </c>
      <c r="I63" s="145">
        <f t="shared" si="11"/>
        <v>40606</v>
      </c>
    </row>
    <row r="64" spans="1:9" s="152" customFormat="1" ht="36" customHeight="1" thickBot="1">
      <c r="A64" s="151" t="s">
        <v>18</v>
      </c>
      <c r="B64" s="147" t="s">
        <v>235</v>
      </c>
      <c r="C64" s="147" t="s">
        <v>235</v>
      </c>
      <c r="D64" s="147" t="s">
        <v>235</v>
      </c>
      <c r="E64" s="146">
        <v>-11437</v>
      </c>
      <c r="F64" s="147" t="s">
        <v>235</v>
      </c>
      <c r="G64" s="147">
        <f>SUM(B64:F64)</f>
        <v>-11437</v>
      </c>
      <c r="H64" s="147" t="s">
        <v>235</v>
      </c>
      <c r="I64" s="146">
        <f t="shared" si="10"/>
        <v>-11437</v>
      </c>
    </row>
    <row r="65" spans="1:9" ht="21" customHeight="1">
      <c r="A65" s="36"/>
      <c r="B65" s="10"/>
      <c r="C65" s="208"/>
      <c r="D65" s="10"/>
      <c r="E65" s="10"/>
      <c r="F65" s="10"/>
      <c r="G65" s="208"/>
      <c r="H65" s="10"/>
      <c r="I65" s="10"/>
    </row>
    <row r="66" spans="1:9" s="152" customFormat="1" ht="36" customHeight="1">
      <c r="A66" s="153" t="s">
        <v>19</v>
      </c>
      <c r="B66" s="145">
        <f>SUM(B63:B64)</f>
        <v>10918</v>
      </c>
      <c r="C66" s="145">
        <f aca="true" t="shared" si="12" ref="C66:I66">SUM(C63:C64)</f>
        <v>10296</v>
      </c>
      <c r="D66" s="145">
        <f t="shared" si="12"/>
        <v>5687</v>
      </c>
      <c r="E66" s="145">
        <f t="shared" si="12"/>
        <v>792</v>
      </c>
      <c r="F66" s="145">
        <f t="shared" si="12"/>
        <v>2318</v>
      </c>
      <c r="G66" s="145">
        <f>SUM(B66:F66)</f>
        <v>30011</v>
      </c>
      <c r="H66" s="145">
        <f t="shared" si="12"/>
        <v>-842</v>
      </c>
      <c r="I66" s="145">
        <f t="shared" si="12"/>
        <v>29169</v>
      </c>
    </row>
    <row r="67" spans="1:9" s="152" customFormat="1" ht="21" customHeight="1" thickBot="1">
      <c r="A67" s="151" t="s">
        <v>260</v>
      </c>
      <c r="B67" s="145">
        <v>-88</v>
      </c>
      <c r="C67" s="145">
        <v>-675</v>
      </c>
      <c r="D67" s="148">
        <v>-44</v>
      </c>
      <c r="E67" s="147">
        <v>-2</v>
      </c>
      <c r="F67" s="147">
        <v>16</v>
      </c>
      <c r="G67" s="147">
        <f>SUM(B67:F67)</f>
        <v>-793</v>
      </c>
      <c r="H67" s="148" t="s">
        <v>235</v>
      </c>
      <c r="I67" s="145">
        <f>SUM(G67:H67)</f>
        <v>-793</v>
      </c>
    </row>
    <row r="68" spans="1:9" ht="21" customHeight="1">
      <c r="A68" s="36"/>
      <c r="B68" s="34"/>
      <c r="C68" s="34"/>
      <c r="D68" s="34"/>
      <c r="E68" s="10"/>
      <c r="F68" s="10"/>
      <c r="G68" s="208"/>
      <c r="H68" s="34"/>
      <c r="I68" s="34"/>
    </row>
    <row r="69" spans="1:9" ht="21" customHeight="1">
      <c r="A69" s="35" t="s">
        <v>21</v>
      </c>
      <c r="B69" s="145">
        <f>SUM(B66:B67)</f>
        <v>10830</v>
      </c>
      <c r="C69" s="145">
        <f aca="true" t="shared" si="13" ref="C69:I69">SUM(C66:C67)</f>
        <v>9621</v>
      </c>
      <c r="D69" s="145">
        <f t="shared" si="13"/>
        <v>5643</v>
      </c>
      <c r="E69" s="145">
        <f t="shared" si="13"/>
        <v>790</v>
      </c>
      <c r="F69" s="145">
        <f t="shared" si="13"/>
        <v>2334</v>
      </c>
      <c r="G69" s="145">
        <f>SUM(B69:F69)</f>
        <v>29218</v>
      </c>
      <c r="H69" s="145">
        <f t="shared" si="13"/>
        <v>-842</v>
      </c>
      <c r="I69" s="145">
        <f t="shared" si="13"/>
        <v>28376</v>
      </c>
    </row>
    <row r="70" spans="1:9" s="152" customFormat="1" ht="21" customHeight="1" thickBot="1">
      <c r="A70" s="151" t="s">
        <v>22</v>
      </c>
      <c r="B70" s="145">
        <v>-4430</v>
      </c>
      <c r="C70" s="145">
        <v>-1556</v>
      </c>
      <c r="D70" s="145">
        <v>-570</v>
      </c>
      <c r="E70" s="145">
        <v>-239</v>
      </c>
      <c r="F70" s="145">
        <v>-1575</v>
      </c>
      <c r="G70" s="145">
        <f>SUM(B70:F70)</f>
        <v>-8370</v>
      </c>
      <c r="H70" s="148">
        <v>842</v>
      </c>
      <c r="I70" s="145">
        <f>SUM(G70:H70)</f>
        <v>-7528</v>
      </c>
    </row>
    <row r="71" spans="1:9" ht="21" customHeight="1">
      <c r="A71" s="36"/>
      <c r="B71" s="34"/>
      <c r="C71" s="34"/>
      <c r="D71" s="34"/>
      <c r="E71" s="34"/>
      <c r="F71" s="34"/>
      <c r="G71" s="34"/>
      <c r="H71" s="34"/>
      <c r="I71" s="34"/>
    </row>
    <row r="72" spans="1:9" ht="21" customHeight="1">
      <c r="A72" s="35" t="s">
        <v>23</v>
      </c>
      <c r="B72" s="145">
        <f>SUM(B69:B70)</f>
        <v>6400</v>
      </c>
      <c r="C72" s="145">
        <f aca="true" t="shared" si="14" ref="C72:I72">SUM(C69:C70)</f>
        <v>8065</v>
      </c>
      <c r="D72" s="145">
        <f t="shared" si="14"/>
        <v>5073</v>
      </c>
      <c r="E72" s="145">
        <f t="shared" si="14"/>
        <v>551</v>
      </c>
      <c r="F72" s="145">
        <f t="shared" si="14"/>
        <v>759</v>
      </c>
      <c r="G72" s="145">
        <f>SUM(B72:F72)</f>
        <v>20848</v>
      </c>
      <c r="H72" s="145" t="s">
        <v>183</v>
      </c>
      <c r="I72" s="145">
        <f t="shared" si="14"/>
        <v>20848</v>
      </c>
    </row>
    <row r="73" spans="1:9" s="157" customFormat="1" ht="36" customHeight="1">
      <c r="A73" s="154" t="s">
        <v>261</v>
      </c>
      <c r="B73" s="155" t="s">
        <v>235</v>
      </c>
      <c r="C73" s="155" t="s">
        <v>235</v>
      </c>
      <c r="D73" s="155" t="s">
        <v>235</v>
      </c>
      <c r="E73" s="155" t="s">
        <v>235</v>
      </c>
      <c r="F73" s="156">
        <v>657</v>
      </c>
      <c r="G73" s="156">
        <f>SUM(B73:F73)</f>
        <v>657</v>
      </c>
      <c r="H73" s="155" t="s">
        <v>235</v>
      </c>
      <c r="I73" s="156">
        <f>SUM(G73:H73)</f>
        <v>657</v>
      </c>
    </row>
    <row r="74" spans="1:9" s="157" customFormat="1" ht="36" customHeight="1">
      <c r="A74" s="154" t="s">
        <v>262</v>
      </c>
      <c r="B74" s="156" t="s">
        <v>235</v>
      </c>
      <c r="C74" s="156" t="s">
        <v>235</v>
      </c>
      <c r="D74" s="156" t="s">
        <v>235</v>
      </c>
      <c r="E74" s="155" t="s">
        <v>235</v>
      </c>
      <c r="F74" s="156">
        <v>1</v>
      </c>
      <c r="G74" s="156">
        <f>SUM(B74:F74)</f>
        <v>1</v>
      </c>
      <c r="H74" s="155" t="s">
        <v>235</v>
      </c>
      <c r="I74" s="156">
        <f>SUM(G74:H74)</f>
        <v>1</v>
      </c>
    </row>
    <row r="75" spans="1:9" ht="36" customHeight="1" thickBot="1">
      <c r="A75" s="36" t="s">
        <v>24</v>
      </c>
      <c r="B75" s="158">
        <v>54</v>
      </c>
      <c r="C75" s="158" t="s">
        <v>235</v>
      </c>
      <c r="D75" s="158">
        <v>1</v>
      </c>
      <c r="E75" s="158" t="s">
        <v>235</v>
      </c>
      <c r="F75" s="232">
        <v>-9</v>
      </c>
      <c r="G75" s="65">
        <f>SUM(B75:F75)</f>
        <v>46</v>
      </c>
      <c r="H75" s="150" t="s">
        <v>235</v>
      </c>
      <c r="I75" s="22">
        <f>SUM(G75:H75)</f>
        <v>46</v>
      </c>
    </row>
    <row r="76" spans="1:9" ht="21" customHeight="1">
      <c r="A76" s="36"/>
      <c r="B76" s="64"/>
      <c r="C76" s="64"/>
      <c r="D76" s="64"/>
      <c r="E76" s="64"/>
      <c r="F76" s="64"/>
      <c r="G76" s="64"/>
      <c r="H76" s="10"/>
      <c r="I76" s="10"/>
    </row>
    <row r="77" spans="1:9" s="152" customFormat="1" ht="21" customHeight="1" thickBot="1">
      <c r="A77" s="153" t="s">
        <v>25</v>
      </c>
      <c r="B77" s="159">
        <f>SUM(B72:B75)</f>
        <v>6454</v>
      </c>
      <c r="C77" s="159">
        <f aca="true" t="shared" si="15" ref="C77:I77">SUM(C72:C75)</f>
        <v>8065</v>
      </c>
      <c r="D77" s="159">
        <f t="shared" si="15"/>
        <v>5074</v>
      </c>
      <c r="E77" s="159">
        <f t="shared" si="15"/>
        <v>551</v>
      </c>
      <c r="F77" s="159">
        <f t="shared" si="15"/>
        <v>1408</v>
      </c>
      <c r="G77" s="159">
        <f>SUM(B77:F77)</f>
        <v>21552</v>
      </c>
      <c r="H77" s="160" t="s">
        <v>183</v>
      </c>
      <c r="I77" s="160">
        <f t="shared" si="15"/>
        <v>21552</v>
      </c>
    </row>
    <row r="78" spans="1:9" ht="21" customHeight="1" thickTop="1">
      <c r="A78" s="51"/>
      <c r="B78" s="64"/>
      <c r="C78" s="64"/>
      <c r="D78" s="64"/>
      <c r="E78" s="64"/>
      <c r="F78" s="64"/>
      <c r="G78" s="64"/>
      <c r="H78" s="10"/>
      <c r="I78" s="10"/>
    </row>
    <row r="79" spans="1:9" ht="21" customHeight="1">
      <c r="A79" s="46" t="s">
        <v>242</v>
      </c>
      <c r="B79" s="64"/>
      <c r="C79" s="64"/>
      <c r="D79" s="64"/>
      <c r="E79" s="64"/>
      <c r="F79" s="64"/>
      <c r="G79" s="64"/>
      <c r="H79" s="10"/>
      <c r="I79" s="10"/>
    </row>
    <row r="80" spans="1:9" ht="21" customHeight="1">
      <c r="A80" s="35" t="s">
        <v>32</v>
      </c>
      <c r="B80" s="60"/>
      <c r="C80" s="210"/>
      <c r="D80" s="60"/>
      <c r="E80" s="60"/>
      <c r="F80" s="60"/>
      <c r="G80" s="210"/>
      <c r="H80" s="28"/>
      <c r="I80" s="28"/>
    </row>
    <row r="81" spans="1:9" ht="21" customHeight="1">
      <c r="A81" s="68" t="s">
        <v>87</v>
      </c>
      <c r="B81" s="161">
        <v>442694</v>
      </c>
      <c r="C81" s="161">
        <v>947164</v>
      </c>
      <c r="D81" s="161">
        <v>1354356</v>
      </c>
      <c r="E81" s="161">
        <v>153116</v>
      </c>
      <c r="F81" s="161">
        <v>155953</v>
      </c>
      <c r="G81" s="162">
        <f>SUM(B81:F81)</f>
        <v>3053283</v>
      </c>
      <c r="H81" s="162">
        <v>-28859</v>
      </c>
      <c r="I81" s="162">
        <f>SUM(G81:H81)</f>
        <v>3024424</v>
      </c>
    </row>
    <row r="82" spans="1:9" ht="21" customHeight="1">
      <c r="A82" s="68" t="s">
        <v>38</v>
      </c>
      <c r="B82" s="163">
        <v>559</v>
      </c>
      <c r="C82" s="163" t="s">
        <v>235</v>
      </c>
      <c r="D82" s="163">
        <v>1</v>
      </c>
      <c r="E82" s="163" t="s">
        <v>235</v>
      </c>
      <c r="F82" s="163">
        <v>1072</v>
      </c>
      <c r="G82" s="164">
        <f>SUM(B82:F82)</f>
        <v>1632</v>
      </c>
      <c r="H82" s="164" t="s">
        <v>235</v>
      </c>
      <c r="I82" s="164">
        <f>SUM(G82:H82)</f>
        <v>1632</v>
      </c>
    </row>
    <row r="83" spans="1:9" ht="21" customHeight="1" thickBot="1">
      <c r="A83" s="68"/>
      <c r="B83" s="165">
        <f>SUM(B81:B82)</f>
        <v>443253</v>
      </c>
      <c r="C83" s="165">
        <f aca="true" t="shared" si="16" ref="C83:I83">SUM(C81:C82)</f>
        <v>947164</v>
      </c>
      <c r="D83" s="165">
        <f t="shared" si="16"/>
        <v>1354357</v>
      </c>
      <c r="E83" s="165">
        <f t="shared" si="16"/>
        <v>153116</v>
      </c>
      <c r="F83" s="165">
        <f t="shared" si="16"/>
        <v>157025</v>
      </c>
      <c r="G83" s="166">
        <f>SUM(B83:F83)</f>
        <v>3054915</v>
      </c>
      <c r="H83" s="165">
        <f t="shared" si="16"/>
        <v>-28859</v>
      </c>
      <c r="I83" s="166">
        <f t="shared" si="16"/>
        <v>3026056</v>
      </c>
    </row>
    <row r="84" spans="1:9" ht="21" customHeight="1" thickTop="1">
      <c r="A84" s="68"/>
      <c r="B84" s="162"/>
      <c r="C84" s="162"/>
      <c r="D84" s="162"/>
      <c r="E84" s="162"/>
      <c r="F84" s="162"/>
      <c r="G84" s="162"/>
      <c r="H84" s="162"/>
      <c r="I84" s="162"/>
    </row>
    <row r="85" spans="1:9" ht="21" customHeight="1">
      <c r="A85" s="35" t="s">
        <v>44</v>
      </c>
      <c r="B85" s="162"/>
      <c r="C85" s="162"/>
      <c r="D85" s="162"/>
      <c r="E85" s="162"/>
      <c r="F85" s="162"/>
      <c r="G85" s="162"/>
      <c r="H85" s="162"/>
      <c r="I85" s="162"/>
    </row>
    <row r="86" spans="1:9" ht="21" customHeight="1" thickBot="1">
      <c r="A86" s="68" t="s">
        <v>88</v>
      </c>
      <c r="B86" s="166">
        <v>1079821</v>
      </c>
      <c r="C86" s="166">
        <v>907381</v>
      </c>
      <c r="D86" s="166">
        <v>521210</v>
      </c>
      <c r="E86" s="166">
        <v>143011</v>
      </c>
      <c r="F86" s="166">
        <v>96000</v>
      </c>
      <c r="G86" s="166">
        <f>SUM(B86:F86)</f>
        <v>2747423</v>
      </c>
      <c r="H86" s="166">
        <v>-28859</v>
      </c>
      <c r="I86" s="166">
        <f>SUM(G86:H86)</f>
        <v>2718564</v>
      </c>
    </row>
    <row r="87" spans="1:9" ht="21" customHeight="1" thickTop="1">
      <c r="A87" s="51"/>
      <c r="B87" s="28"/>
      <c r="C87" s="209"/>
      <c r="D87" s="28"/>
      <c r="E87" s="28"/>
      <c r="F87" s="28"/>
      <c r="G87" s="209"/>
      <c r="H87" s="28"/>
      <c r="I87" s="28"/>
    </row>
  </sheetData>
  <sheetProtection/>
  <mergeCells count="14">
    <mergeCell ref="D47:D48"/>
    <mergeCell ref="A47:A48"/>
    <mergeCell ref="A4:A5"/>
    <mergeCell ref="D4:D5"/>
    <mergeCell ref="H4:H5"/>
    <mergeCell ref="H47:H48"/>
    <mergeCell ref="I47:I48"/>
    <mergeCell ref="I4:I5"/>
    <mergeCell ref="E4:E5"/>
    <mergeCell ref="F4:F5"/>
    <mergeCell ref="G4:G5"/>
    <mergeCell ref="E47:E48"/>
    <mergeCell ref="F47:F48"/>
    <mergeCell ref="G47:G4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57"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G46"/>
  <sheetViews>
    <sheetView zoomScale="85" zoomScaleNormal="85" zoomScaleSheetLayoutView="100" zoomScalePageLayoutView="0" workbookViewId="0" topLeftCell="A1">
      <selection activeCell="B32" sqref="B32"/>
    </sheetView>
  </sheetViews>
  <sheetFormatPr defaultColWidth="9.140625" defaultRowHeight="15"/>
  <cols>
    <col min="1" max="1" width="47.57421875" style="30" customWidth="1"/>
    <col min="2" max="2" width="22.8515625" style="30" customWidth="1"/>
    <col min="3" max="3" width="23.8515625" style="30" customWidth="1"/>
    <col min="4" max="4" width="22.57421875" style="30" customWidth="1"/>
    <col min="5" max="5" width="20.28125" style="30" customWidth="1"/>
    <col min="6" max="7" width="21.140625" style="30" customWidth="1"/>
    <col min="8" max="16384" width="9.140625" style="30" customWidth="1"/>
  </cols>
  <sheetData>
    <row r="2" s="31" customFormat="1" ht="21" customHeight="1">
      <c r="A2" s="94" t="s">
        <v>127</v>
      </c>
    </row>
    <row r="3" s="31" customFormat="1" ht="21" customHeight="1">
      <c r="A3" s="94"/>
    </row>
    <row r="4" spans="3:4" ht="21" customHeight="1">
      <c r="C4" s="95"/>
      <c r="D4" s="95"/>
    </row>
    <row r="5" spans="1:4" ht="21" customHeight="1">
      <c r="A5" s="272" t="s">
        <v>128</v>
      </c>
      <c r="B5" s="124" t="s">
        <v>230</v>
      </c>
      <c r="C5" s="125" t="s">
        <v>230</v>
      </c>
      <c r="D5" s="125" t="s">
        <v>230</v>
      </c>
    </row>
    <row r="6" spans="1:4" ht="21" customHeight="1" thickBot="1">
      <c r="A6" s="272"/>
      <c r="B6" s="239" t="s">
        <v>227</v>
      </c>
      <c r="C6" s="240" t="s">
        <v>228</v>
      </c>
      <c r="D6" s="240" t="s">
        <v>237</v>
      </c>
    </row>
    <row r="7" spans="1:4" ht="21" customHeight="1">
      <c r="A7" s="96" t="s">
        <v>3</v>
      </c>
      <c r="B7" s="182">
        <v>28936</v>
      </c>
      <c r="C7" s="183">
        <v>34179</v>
      </c>
      <c r="D7" s="183">
        <v>33605</v>
      </c>
    </row>
    <row r="8" spans="1:4" ht="21" customHeight="1" thickBot="1">
      <c r="A8" s="96" t="s">
        <v>4</v>
      </c>
      <c r="B8" s="171">
        <v>-10300</v>
      </c>
      <c r="C8" s="141">
        <v>-13559</v>
      </c>
      <c r="D8" s="141">
        <v>-13702</v>
      </c>
    </row>
    <row r="9" spans="1:4" ht="21" customHeight="1">
      <c r="A9" s="96" t="s">
        <v>5</v>
      </c>
      <c r="B9" s="184">
        <f>SUM(B7:B8)</f>
        <v>18636</v>
      </c>
      <c r="C9" s="185">
        <f>SUM(C7:C8)</f>
        <v>20620</v>
      </c>
      <c r="D9" s="185">
        <f>SUM(D7:D8)</f>
        <v>19903</v>
      </c>
    </row>
    <row r="10" spans="1:4" ht="21" customHeight="1">
      <c r="A10" s="99"/>
      <c r="B10" s="100"/>
      <c r="C10" s="95"/>
      <c r="D10" s="95"/>
    </row>
    <row r="11" spans="1:4" ht="21.75" customHeight="1">
      <c r="A11" s="96" t="s">
        <v>129</v>
      </c>
      <c r="B11" s="97">
        <v>2651178</v>
      </c>
      <c r="C11" s="98">
        <v>2580805</v>
      </c>
      <c r="D11" s="98">
        <v>2521282</v>
      </c>
    </row>
    <row r="12" spans="1:4" ht="21" customHeight="1">
      <c r="A12" s="96" t="s">
        <v>130</v>
      </c>
      <c r="B12" s="101">
        <v>0.0125</v>
      </c>
      <c r="C12" s="102">
        <v>0.0136</v>
      </c>
      <c r="D12" s="102">
        <v>0.0137</v>
      </c>
    </row>
    <row r="13" spans="1:4" ht="21" customHeight="1">
      <c r="A13" s="96" t="s">
        <v>185</v>
      </c>
      <c r="B13" s="101">
        <v>0.0141</v>
      </c>
      <c r="C13" s="102">
        <v>0.0158</v>
      </c>
      <c r="D13" s="102">
        <v>0.0159</v>
      </c>
    </row>
    <row r="14" spans="1:4" ht="21" customHeight="1" thickBot="1">
      <c r="A14" s="96" t="s">
        <v>186</v>
      </c>
      <c r="B14" s="103">
        <v>0.015</v>
      </c>
      <c r="C14" s="104">
        <v>0.0169</v>
      </c>
      <c r="D14" s="104">
        <v>0.0169</v>
      </c>
    </row>
    <row r="15" spans="1:4" ht="21" customHeight="1">
      <c r="A15" s="96"/>
      <c r="B15" s="101"/>
      <c r="C15" s="102"/>
      <c r="D15" s="181"/>
    </row>
    <row r="16" s="32" customFormat="1" ht="21" customHeight="1">
      <c r="A16" s="32" t="s">
        <v>187</v>
      </c>
    </row>
    <row r="17" s="32" customFormat="1" ht="21" customHeight="1"/>
    <row r="19" ht="21">
      <c r="A19" s="94" t="s">
        <v>189</v>
      </c>
    </row>
    <row r="20" spans="2:7" ht="21" customHeight="1">
      <c r="B20" s="199"/>
      <c r="C20" s="199"/>
      <c r="F20" s="273"/>
      <c r="G20" s="273"/>
    </row>
    <row r="21" spans="1:7" ht="21" customHeight="1">
      <c r="A21" s="105"/>
      <c r="B21" s="274" t="s">
        <v>238</v>
      </c>
      <c r="C21" s="274"/>
      <c r="D21" s="275" t="s">
        <v>238</v>
      </c>
      <c r="E21" s="275"/>
      <c r="F21" s="275" t="s">
        <v>238</v>
      </c>
      <c r="G21" s="275"/>
    </row>
    <row r="22" spans="1:7" ht="21" customHeight="1" thickBot="1">
      <c r="A22" s="105"/>
      <c r="B22" s="276" t="s">
        <v>227</v>
      </c>
      <c r="C22" s="276"/>
      <c r="D22" s="277" t="s">
        <v>228</v>
      </c>
      <c r="E22" s="277"/>
      <c r="F22" s="277" t="s">
        <v>237</v>
      </c>
      <c r="G22" s="277"/>
    </row>
    <row r="23" spans="1:7" ht="21" customHeight="1">
      <c r="A23" s="105"/>
      <c r="B23" s="100" t="s">
        <v>131</v>
      </c>
      <c r="C23" s="100" t="s">
        <v>131</v>
      </c>
      <c r="D23" s="95" t="s">
        <v>131</v>
      </c>
      <c r="E23" s="95" t="s">
        <v>131</v>
      </c>
      <c r="F23" s="95" t="s">
        <v>131</v>
      </c>
      <c r="G23" s="95" t="s">
        <v>131</v>
      </c>
    </row>
    <row r="24" spans="1:7" ht="21" customHeight="1">
      <c r="A24" s="105"/>
      <c r="B24" s="100" t="s">
        <v>132</v>
      </c>
      <c r="C24" s="100" t="s">
        <v>133</v>
      </c>
      <c r="D24" s="95" t="s">
        <v>132</v>
      </c>
      <c r="E24" s="95" t="s">
        <v>133</v>
      </c>
      <c r="F24" s="95" t="s">
        <v>132</v>
      </c>
      <c r="G24" s="95" t="s">
        <v>133</v>
      </c>
    </row>
    <row r="25" spans="1:7" ht="21" customHeight="1" thickBot="1">
      <c r="A25" s="105" t="s">
        <v>32</v>
      </c>
      <c r="B25" s="106" t="s">
        <v>2</v>
      </c>
      <c r="C25" s="106" t="s">
        <v>66</v>
      </c>
      <c r="D25" s="107" t="s">
        <v>2</v>
      </c>
      <c r="E25" s="107" t="s">
        <v>66</v>
      </c>
      <c r="F25" s="107" t="s">
        <v>2</v>
      </c>
      <c r="G25" s="107" t="s">
        <v>66</v>
      </c>
    </row>
    <row r="26" spans="1:7" ht="36" customHeight="1">
      <c r="A26" s="108" t="s">
        <v>134</v>
      </c>
      <c r="B26" s="16">
        <v>305597</v>
      </c>
      <c r="C26" s="101">
        <v>0.0109</v>
      </c>
      <c r="D26" s="19">
        <v>304254</v>
      </c>
      <c r="E26" s="102">
        <v>0.0169</v>
      </c>
      <c r="F26" s="19">
        <v>334982</v>
      </c>
      <c r="G26" s="102">
        <v>0.0182</v>
      </c>
    </row>
    <row r="27" spans="1:7" ht="30" customHeight="1">
      <c r="A27" s="111" t="s">
        <v>190</v>
      </c>
      <c r="B27" s="16">
        <v>839362</v>
      </c>
      <c r="C27" s="101">
        <v>0.0204</v>
      </c>
      <c r="D27" s="19">
        <v>860283</v>
      </c>
      <c r="E27" s="102">
        <v>0.0231</v>
      </c>
      <c r="F27" s="19">
        <v>869063</v>
      </c>
      <c r="G27" s="102">
        <v>0.0242</v>
      </c>
    </row>
    <row r="28" spans="1:7" ht="21" customHeight="1">
      <c r="A28" s="111" t="s">
        <v>263</v>
      </c>
      <c r="B28" s="16">
        <v>1478356</v>
      </c>
      <c r="C28" s="101">
        <v>0.0252</v>
      </c>
      <c r="D28" s="19">
        <v>1390802</v>
      </c>
      <c r="E28" s="102">
        <v>0.0303</v>
      </c>
      <c r="F28" s="19">
        <v>1298560</v>
      </c>
      <c r="G28" s="102">
        <v>0.0309</v>
      </c>
    </row>
    <row r="29" spans="1:7" ht="21" customHeight="1" thickBot="1">
      <c r="A29" s="111" t="s">
        <v>136</v>
      </c>
      <c r="B29" s="40">
        <v>27863</v>
      </c>
      <c r="C29" s="103">
        <v>0.0109</v>
      </c>
      <c r="D29" s="41">
        <v>25466</v>
      </c>
      <c r="E29" s="104">
        <v>0.0242</v>
      </c>
      <c r="F29" s="41">
        <v>18677</v>
      </c>
      <c r="G29" s="104">
        <v>0.028</v>
      </c>
    </row>
    <row r="30" spans="1:7" ht="21" customHeight="1">
      <c r="A30" s="111" t="s">
        <v>137</v>
      </c>
      <c r="B30" s="16">
        <f>SUM(B26:B29)</f>
        <v>2651178</v>
      </c>
      <c r="C30" s="101">
        <v>0.0219</v>
      </c>
      <c r="D30" s="19">
        <f>SUM(D26:D29)</f>
        <v>2580805</v>
      </c>
      <c r="E30" s="102">
        <v>0.0263</v>
      </c>
      <c r="F30" s="19">
        <f>SUM(F26:F29)</f>
        <v>2521282</v>
      </c>
      <c r="G30" s="102">
        <v>0.0269</v>
      </c>
    </row>
    <row r="31" spans="1:7" ht="21" customHeight="1" thickBot="1">
      <c r="A31" s="111" t="s">
        <v>215</v>
      </c>
      <c r="B31" s="40">
        <v>470798</v>
      </c>
      <c r="C31" s="220" t="s">
        <v>180</v>
      </c>
      <c r="D31" s="41">
        <v>431848</v>
      </c>
      <c r="E31" s="20" t="s">
        <v>180</v>
      </c>
      <c r="F31" s="41">
        <v>407778</v>
      </c>
      <c r="G31" s="20" t="s">
        <v>180</v>
      </c>
    </row>
    <row r="32" spans="1:7" ht="21" customHeight="1" thickBot="1">
      <c r="A32" s="111" t="s">
        <v>43</v>
      </c>
      <c r="B32" s="221">
        <f>SUM(B30:B31)</f>
        <v>3121976</v>
      </c>
      <c r="C32" s="222">
        <v>0.0186</v>
      </c>
      <c r="D32" s="112">
        <f>SUM(D30:D31)</f>
        <v>3012653</v>
      </c>
      <c r="E32" s="186">
        <v>0.0225</v>
      </c>
      <c r="F32" s="112">
        <f>SUM(F30:F31)</f>
        <v>2929060</v>
      </c>
      <c r="G32" s="186">
        <v>0.0231</v>
      </c>
    </row>
    <row r="33" spans="1:7" ht="21" customHeight="1">
      <c r="A33" s="113"/>
      <c r="B33" s="114"/>
      <c r="C33" s="115"/>
      <c r="D33" s="116"/>
      <c r="E33" s="117"/>
      <c r="F33" s="116"/>
      <c r="G33" s="117"/>
    </row>
    <row r="34" spans="1:7" ht="21" customHeight="1">
      <c r="A34" s="105"/>
      <c r="B34" s="100" t="s">
        <v>131</v>
      </c>
      <c r="C34" s="100" t="s">
        <v>131</v>
      </c>
      <c r="D34" s="95" t="s">
        <v>131</v>
      </c>
      <c r="E34" s="95" t="s">
        <v>131</v>
      </c>
      <c r="F34" s="95" t="s">
        <v>131</v>
      </c>
      <c r="G34" s="95" t="s">
        <v>131</v>
      </c>
    </row>
    <row r="35" spans="1:7" ht="21" customHeight="1">
      <c r="A35" s="105"/>
      <c r="B35" s="100" t="s">
        <v>132</v>
      </c>
      <c r="C35" s="100" t="s">
        <v>138</v>
      </c>
      <c r="D35" s="95" t="s">
        <v>132</v>
      </c>
      <c r="E35" s="95" t="s">
        <v>138</v>
      </c>
      <c r="F35" s="95" t="s">
        <v>132</v>
      </c>
      <c r="G35" s="95" t="s">
        <v>138</v>
      </c>
    </row>
    <row r="36" spans="1:7" ht="21" customHeight="1" thickBot="1">
      <c r="A36" s="105" t="s">
        <v>44</v>
      </c>
      <c r="B36" s="106" t="s">
        <v>2</v>
      </c>
      <c r="C36" s="106" t="s">
        <v>66</v>
      </c>
      <c r="D36" s="107" t="s">
        <v>2</v>
      </c>
      <c r="E36" s="107" t="s">
        <v>66</v>
      </c>
      <c r="F36" s="107" t="s">
        <v>2</v>
      </c>
      <c r="G36" s="107" t="s">
        <v>66</v>
      </c>
    </row>
    <row r="37" spans="1:7" ht="36" customHeight="1">
      <c r="A37" s="108" t="s">
        <v>46</v>
      </c>
      <c r="B37" s="16">
        <v>197300</v>
      </c>
      <c r="C37" s="101">
        <v>0.0077</v>
      </c>
      <c r="D37" s="19">
        <v>184150</v>
      </c>
      <c r="E37" s="102">
        <v>0.0114</v>
      </c>
      <c r="F37" s="19">
        <v>198894</v>
      </c>
      <c r="G37" s="102">
        <v>0.0122</v>
      </c>
    </row>
    <row r="38" spans="1:7" ht="21" customHeight="1">
      <c r="A38" s="111" t="s">
        <v>139</v>
      </c>
      <c r="B38" s="16">
        <v>1964093</v>
      </c>
      <c r="C38" s="101">
        <v>0.0094</v>
      </c>
      <c r="D38" s="19">
        <v>1891679</v>
      </c>
      <c r="E38" s="102">
        <v>0.0124</v>
      </c>
      <c r="F38" s="19">
        <v>1838239</v>
      </c>
      <c r="G38" s="102">
        <v>0.0129</v>
      </c>
    </row>
    <row r="39" spans="1:7" ht="21" customHeight="1">
      <c r="A39" s="111" t="s">
        <v>55</v>
      </c>
      <c r="B39" s="16">
        <v>2920</v>
      </c>
      <c r="C39" s="101">
        <v>0.055</v>
      </c>
      <c r="D39" s="19">
        <v>13027</v>
      </c>
      <c r="E39" s="102">
        <v>0.0547</v>
      </c>
      <c r="F39" s="19">
        <v>13160</v>
      </c>
      <c r="G39" s="102">
        <v>0.0551</v>
      </c>
    </row>
    <row r="40" spans="1:7" ht="21" customHeight="1" thickBot="1">
      <c r="A40" s="111" t="s">
        <v>140</v>
      </c>
      <c r="B40" s="40">
        <v>36464</v>
      </c>
      <c r="C40" s="103">
        <v>0.014</v>
      </c>
      <c r="D40" s="41">
        <v>37373</v>
      </c>
      <c r="E40" s="104">
        <v>0.0169</v>
      </c>
      <c r="F40" s="41">
        <v>41671</v>
      </c>
      <c r="G40" s="104">
        <v>0.0178</v>
      </c>
    </row>
    <row r="41" spans="1:7" ht="21" customHeight="1">
      <c r="A41" s="111" t="s">
        <v>141</v>
      </c>
      <c r="B41" s="16">
        <f>SUM(B37:B40)</f>
        <v>2200777</v>
      </c>
      <c r="C41" s="101">
        <v>0.0094</v>
      </c>
      <c r="D41" s="19">
        <f>SUM(D37:D40)</f>
        <v>2126229</v>
      </c>
      <c r="E41" s="102">
        <v>0.0127</v>
      </c>
      <c r="F41" s="19">
        <f>SUM(F37:F40)</f>
        <v>2091964</v>
      </c>
      <c r="G41" s="102">
        <v>0.0132</v>
      </c>
    </row>
    <row r="42" spans="1:7" ht="36" customHeight="1" thickBot="1">
      <c r="A42" s="111" t="s">
        <v>214</v>
      </c>
      <c r="B42" s="40">
        <v>921199</v>
      </c>
      <c r="C42" s="220" t="s">
        <v>180</v>
      </c>
      <c r="D42" s="41">
        <v>886424</v>
      </c>
      <c r="E42" s="20" t="s">
        <v>180</v>
      </c>
      <c r="F42" s="41">
        <v>837096</v>
      </c>
      <c r="G42" s="20" t="s">
        <v>180</v>
      </c>
    </row>
    <row r="43" spans="1:7" ht="21" customHeight="1" thickBot="1">
      <c r="A43" s="111" t="s">
        <v>56</v>
      </c>
      <c r="B43" s="40">
        <f>SUM(B41:B42)</f>
        <v>3121976</v>
      </c>
      <c r="C43" s="222">
        <v>0.0066</v>
      </c>
      <c r="D43" s="112">
        <f>SUM(D41:D42)</f>
        <v>3012653</v>
      </c>
      <c r="E43" s="186">
        <v>0.0089</v>
      </c>
      <c r="F43" s="112">
        <f>SUM(F41:F42)</f>
        <v>2929060</v>
      </c>
      <c r="G43" s="186">
        <v>0.0094</v>
      </c>
    </row>
    <row r="44" spans="1:5" ht="21" customHeight="1">
      <c r="A44" s="111"/>
      <c r="B44" s="109"/>
      <c r="C44" s="118"/>
      <c r="D44" s="98"/>
      <c r="E44" s="110"/>
    </row>
    <row r="45" ht="21" customHeight="1">
      <c r="A45" s="32" t="s">
        <v>213</v>
      </c>
    </row>
    <row r="46" ht="21" customHeight="1">
      <c r="A46" s="32"/>
    </row>
  </sheetData>
  <sheetProtection/>
  <mergeCells count="8">
    <mergeCell ref="A5:A6"/>
    <mergeCell ref="F20:G20"/>
    <mergeCell ref="B21:C21"/>
    <mergeCell ref="D21:E21"/>
    <mergeCell ref="F21:G21"/>
    <mergeCell ref="B22:C22"/>
    <mergeCell ref="D22:E22"/>
    <mergeCell ref="F22:G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F21"/>
  <sheetViews>
    <sheetView zoomScale="70" zoomScaleNormal="70" zoomScalePageLayoutView="0" workbookViewId="0" topLeftCell="A1">
      <selection activeCell="A1" sqref="A1"/>
    </sheetView>
  </sheetViews>
  <sheetFormatPr defaultColWidth="9.140625" defaultRowHeight="15"/>
  <cols>
    <col min="1" max="1" width="38.421875" style="2" customWidth="1"/>
    <col min="2" max="4" width="21.7109375" style="2" customWidth="1"/>
    <col min="5" max="5" width="9.140625" style="2" customWidth="1"/>
    <col min="6" max="6" width="38.8515625" style="2" customWidth="1"/>
    <col min="7" max="8" width="21.7109375" style="2" customWidth="1"/>
    <col min="9" max="16384" width="9.140625" style="2" customWidth="1"/>
  </cols>
  <sheetData>
    <row r="2" s="3" customFormat="1" ht="21" customHeight="1">
      <c r="A2" s="119" t="s">
        <v>142</v>
      </c>
    </row>
    <row r="3" s="3" customFormat="1" ht="21" customHeight="1">
      <c r="A3" s="119"/>
    </row>
    <row r="4" spans="1:4" ht="21" customHeight="1">
      <c r="A4" s="120"/>
      <c r="B4" s="120"/>
      <c r="C4" s="120"/>
      <c r="D4" s="95"/>
    </row>
    <row r="5" spans="1:4" ht="21" customHeight="1">
      <c r="A5" s="278"/>
      <c r="B5" s="124" t="s">
        <v>230</v>
      </c>
      <c r="C5" s="125" t="s">
        <v>230</v>
      </c>
      <c r="D5" s="125" t="s">
        <v>230</v>
      </c>
    </row>
    <row r="6" spans="1:4" ht="21" customHeight="1" thickBot="1">
      <c r="A6" s="278"/>
      <c r="B6" s="239" t="s">
        <v>227</v>
      </c>
      <c r="C6" s="240" t="s">
        <v>228</v>
      </c>
      <c r="D6" s="240" t="s">
        <v>237</v>
      </c>
    </row>
    <row r="7" spans="2:6" ht="21" customHeight="1">
      <c r="B7" s="69" t="s">
        <v>2</v>
      </c>
      <c r="C7" s="234" t="s">
        <v>2</v>
      </c>
      <c r="D7" s="10" t="s">
        <v>2</v>
      </c>
      <c r="F7" s="216"/>
    </row>
    <row r="8" spans="1:4" ht="21" customHeight="1">
      <c r="A8" s="216" t="s">
        <v>145</v>
      </c>
      <c r="B8" s="24">
        <v>1567</v>
      </c>
      <c r="C8" s="14">
        <v>1020</v>
      </c>
      <c r="D8" s="14">
        <v>1093</v>
      </c>
    </row>
    <row r="9" spans="1:4" ht="21" customHeight="1">
      <c r="A9" s="216" t="s">
        <v>144</v>
      </c>
      <c r="B9" s="24">
        <v>1389</v>
      </c>
      <c r="C9" s="14">
        <v>1052</v>
      </c>
      <c r="D9" s="14">
        <v>1623</v>
      </c>
    </row>
    <row r="10" spans="1:4" ht="21" customHeight="1">
      <c r="A10" s="12" t="s">
        <v>143</v>
      </c>
      <c r="B10" s="24">
        <v>924</v>
      </c>
      <c r="C10" s="14">
        <v>1340</v>
      </c>
      <c r="D10" s="14">
        <v>1635</v>
      </c>
    </row>
    <row r="11" spans="1:4" ht="21" customHeight="1">
      <c r="A11" s="12" t="s">
        <v>68</v>
      </c>
      <c r="B11" s="187">
        <v>713</v>
      </c>
      <c r="C11" s="188">
        <v>951</v>
      </c>
      <c r="D11" s="188">
        <v>1160</v>
      </c>
    </row>
    <row r="12" spans="1:4" ht="21" customHeight="1">
      <c r="A12" s="12" t="s">
        <v>146</v>
      </c>
      <c r="B12" s="187">
        <v>442</v>
      </c>
      <c r="C12" s="188">
        <v>437</v>
      </c>
      <c r="D12" s="188">
        <v>464</v>
      </c>
    </row>
    <row r="13" spans="1:4" ht="21" customHeight="1">
      <c r="A13" s="12" t="s">
        <v>148</v>
      </c>
      <c r="B13" s="187">
        <v>358</v>
      </c>
      <c r="C13" s="188">
        <v>377</v>
      </c>
      <c r="D13" s="188">
        <v>339</v>
      </c>
    </row>
    <row r="14" spans="1:4" ht="21" customHeight="1">
      <c r="A14" s="12" t="s">
        <v>149</v>
      </c>
      <c r="B14" s="187">
        <v>322</v>
      </c>
      <c r="C14" s="188">
        <v>342</v>
      </c>
      <c r="D14" s="188">
        <v>309</v>
      </c>
    </row>
    <row r="15" spans="1:4" ht="21" customHeight="1">
      <c r="A15" s="12" t="s">
        <v>147</v>
      </c>
      <c r="B15" s="187">
        <v>278</v>
      </c>
      <c r="C15" s="188">
        <v>348</v>
      </c>
      <c r="D15" s="188">
        <v>352</v>
      </c>
    </row>
    <row r="16" spans="1:4" ht="21" customHeight="1">
      <c r="A16" s="12" t="s">
        <v>150</v>
      </c>
      <c r="B16" s="187">
        <v>157</v>
      </c>
      <c r="C16" s="188">
        <v>276</v>
      </c>
      <c r="D16" s="188">
        <v>323</v>
      </c>
    </row>
    <row r="17" spans="1:4" ht="21" customHeight="1">
      <c r="A17" s="12" t="s">
        <v>151</v>
      </c>
      <c r="B17" s="187">
        <v>153</v>
      </c>
      <c r="C17" s="188">
        <v>150</v>
      </c>
      <c r="D17" s="188">
        <v>144</v>
      </c>
    </row>
    <row r="18" spans="1:4" ht="21" customHeight="1" thickBot="1">
      <c r="A18" s="12" t="s">
        <v>69</v>
      </c>
      <c r="B18" s="190">
        <v>495</v>
      </c>
      <c r="C18" s="189">
        <v>589</v>
      </c>
      <c r="D18" s="189">
        <v>678</v>
      </c>
    </row>
    <row r="19" spans="1:4" ht="21" customHeight="1">
      <c r="A19" s="216" t="s">
        <v>6</v>
      </c>
      <c r="B19" s="131">
        <f>SUM(B8:B18)</f>
        <v>6798</v>
      </c>
      <c r="C19" s="132">
        <f>SUM(C8:C18)</f>
        <v>6882</v>
      </c>
      <c r="D19" s="132">
        <f>SUM(D8:D18)</f>
        <v>8120</v>
      </c>
    </row>
    <row r="20" spans="1:4" ht="21" customHeight="1">
      <c r="A20" s="216" t="s">
        <v>7</v>
      </c>
      <c r="B20" s="172">
        <v>-1363</v>
      </c>
      <c r="C20" s="162">
        <v>-2009</v>
      </c>
      <c r="D20" s="162">
        <v>-2074</v>
      </c>
    </row>
    <row r="21" spans="1:4" ht="21" customHeight="1" thickBot="1">
      <c r="A21" s="216" t="s">
        <v>8</v>
      </c>
      <c r="B21" s="219">
        <f>SUM(B19:B20)</f>
        <v>5435</v>
      </c>
      <c r="C21" s="223">
        <f>SUM(C19:C20)</f>
        <v>4873</v>
      </c>
      <c r="D21" s="223">
        <f>SUM(D19:D20)</f>
        <v>6046</v>
      </c>
    </row>
    <row r="22" ht="15.75" thickTop="1"/>
  </sheetData>
  <sheetProtection/>
  <mergeCells count="1">
    <mergeCell ref="A5: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3"/>
  <sheetViews>
    <sheetView zoomScale="85" zoomScaleNormal="85" zoomScalePageLayoutView="0" workbookViewId="0" topLeftCell="A1">
      <selection activeCell="A1" sqref="A1"/>
    </sheetView>
  </sheetViews>
  <sheetFormatPr defaultColWidth="9.140625" defaultRowHeight="15"/>
  <cols>
    <col min="1" max="1" width="74.8515625" style="2" customWidth="1"/>
    <col min="2" max="2" width="21.7109375" style="2" customWidth="1"/>
    <col min="3" max="4" width="22.57421875" style="2" customWidth="1"/>
    <col min="5" max="16384" width="9.140625" style="2" customWidth="1"/>
  </cols>
  <sheetData>
    <row r="2" s="3" customFormat="1" ht="21">
      <c r="A2" s="119" t="s">
        <v>152</v>
      </c>
    </row>
    <row r="3" spans="1:4" ht="15">
      <c r="A3" s="121"/>
      <c r="B3" s="122"/>
      <c r="C3" s="123"/>
      <c r="D3" s="123"/>
    </row>
    <row r="4" spans="1:4" ht="15">
      <c r="A4" s="279" t="s">
        <v>2</v>
      </c>
      <c r="B4" s="124"/>
      <c r="C4" s="200"/>
      <c r="D4" s="200"/>
    </row>
    <row r="5" spans="1:4" ht="15" customHeight="1">
      <c r="A5" s="279"/>
      <c r="B5" s="242" t="s">
        <v>230</v>
      </c>
      <c r="C5" s="125" t="s">
        <v>230</v>
      </c>
      <c r="D5" s="125" t="s">
        <v>230</v>
      </c>
    </row>
    <row r="6" spans="1:4" ht="18.75" customHeight="1" thickBot="1">
      <c r="A6" s="279"/>
      <c r="B6" s="247" t="s">
        <v>224</v>
      </c>
      <c r="C6" s="240" t="s">
        <v>228</v>
      </c>
      <c r="D6" s="240" t="s">
        <v>237</v>
      </c>
    </row>
    <row r="7" spans="1:4" ht="21.75" customHeight="1">
      <c r="A7" s="126" t="s">
        <v>153</v>
      </c>
      <c r="B7" s="224">
        <v>4384</v>
      </c>
      <c r="C7" s="167">
        <v>5100</v>
      </c>
      <c r="D7" s="167">
        <v>4264</v>
      </c>
    </row>
    <row r="8" spans="1:4" ht="21.75" customHeight="1">
      <c r="A8" s="126" t="s">
        <v>154</v>
      </c>
      <c r="B8" s="224">
        <v>550</v>
      </c>
      <c r="C8" s="167">
        <v>890</v>
      </c>
      <c r="D8" s="167">
        <v>652</v>
      </c>
    </row>
    <row r="9" spans="1:4" ht="21" customHeight="1">
      <c r="A9" s="126" t="s">
        <v>155</v>
      </c>
      <c r="B9" s="224">
        <v>1529</v>
      </c>
      <c r="C9" s="167">
        <v>1479</v>
      </c>
      <c r="D9" s="167">
        <v>1402</v>
      </c>
    </row>
    <row r="10" spans="1:4" ht="23.25" customHeight="1" thickBot="1">
      <c r="A10" s="126" t="s">
        <v>156</v>
      </c>
      <c r="B10" s="225">
        <v>1126</v>
      </c>
      <c r="C10" s="168">
        <v>1670</v>
      </c>
      <c r="D10" s="168">
        <v>1210</v>
      </c>
    </row>
    <row r="11" spans="1:4" ht="21.75" customHeight="1" thickBot="1">
      <c r="A11" s="126" t="s">
        <v>157</v>
      </c>
      <c r="B11" s="127">
        <f>SUM(B7:B10)</f>
        <v>7589</v>
      </c>
      <c r="C11" s="13">
        <f>SUM(C7:C10)</f>
        <v>9139</v>
      </c>
      <c r="D11" s="13">
        <f>SUM(D7:D10)</f>
        <v>7528</v>
      </c>
    </row>
    <row r="12" spans="1:4" ht="15">
      <c r="A12" s="128"/>
      <c r="B12" s="129"/>
      <c r="C12" s="120"/>
      <c r="D12" s="120"/>
    </row>
    <row r="13" ht="15">
      <c r="A13" s="120"/>
    </row>
  </sheetData>
  <sheetProtection/>
  <mergeCells count="1">
    <mergeCell ref="A4: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4"/>
  <sheetViews>
    <sheetView zoomScale="70" zoomScaleNormal="70" zoomScalePageLayoutView="0" workbookViewId="0" topLeftCell="A1">
      <selection activeCell="A9" sqref="A9"/>
    </sheetView>
  </sheetViews>
  <sheetFormatPr defaultColWidth="9.140625" defaultRowHeight="21" customHeight="1"/>
  <cols>
    <col min="1" max="1" width="51.8515625" style="2" customWidth="1"/>
    <col min="2" max="3" width="24.140625" style="2" customWidth="1"/>
    <col min="4" max="4" width="18.7109375" style="2" customWidth="1"/>
    <col min="5" max="16384" width="9.140625" style="2" customWidth="1"/>
  </cols>
  <sheetData>
    <row r="2" s="3" customFormat="1" ht="21" customHeight="1">
      <c r="A2" s="25" t="s">
        <v>74</v>
      </c>
    </row>
    <row r="3" s="3" customFormat="1" ht="21" customHeight="1">
      <c r="A3" s="25"/>
    </row>
    <row r="4" spans="1:3" ht="21" customHeight="1">
      <c r="A4" s="36"/>
      <c r="B4" s="226"/>
      <c r="C4" s="226"/>
    </row>
    <row r="5" spans="1:3" ht="21" customHeight="1">
      <c r="A5" s="280"/>
      <c r="B5" s="248" t="s">
        <v>232</v>
      </c>
      <c r="C5" s="226" t="s">
        <v>70</v>
      </c>
    </row>
    <row r="6" spans="1:3" ht="21" customHeight="1" thickBot="1">
      <c r="A6" s="280"/>
      <c r="B6" s="251">
        <v>2020</v>
      </c>
      <c r="C6" s="252">
        <v>2019</v>
      </c>
    </row>
    <row r="7" spans="1:3" ht="21" customHeight="1">
      <c r="A7" s="36"/>
      <c r="B7" s="9" t="s">
        <v>2</v>
      </c>
      <c r="C7" s="234" t="s">
        <v>2</v>
      </c>
    </row>
    <row r="8" spans="1:3" ht="21" customHeight="1">
      <c r="A8" s="36"/>
      <c r="B8" s="9"/>
      <c r="C8" s="234"/>
    </row>
    <row r="9" spans="1:3" ht="21" customHeight="1">
      <c r="A9" s="36" t="s">
        <v>71</v>
      </c>
      <c r="B9" s="9"/>
      <c r="C9" s="234"/>
    </row>
    <row r="10" spans="1:3" ht="21" customHeight="1">
      <c r="A10" s="42" t="s">
        <v>113</v>
      </c>
      <c r="B10" s="24">
        <v>217117</v>
      </c>
      <c r="C10" s="14">
        <v>138646</v>
      </c>
    </row>
    <row r="11" spans="1:3" ht="21" customHeight="1" thickBot="1">
      <c r="A11" s="42" t="s">
        <v>114</v>
      </c>
      <c r="B11" s="23">
        <v>76211</v>
      </c>
      <c r="C11" s="249">
        <v>68367</v>
      </c>
    </row>
    <row r="12" spans="1:3" ht="21" customHeight="1" thickBot="1">
      <c r="A12" s="36"/>
      <c r="B12" s="23">
        <f>SUM(B10:B11)</f>
        <v>293328</v>
      </c>
      <c r="C12" s="249">
        <f>SUM(C10:C11)</f>
        <v>207013</v>
      </c>
    </row>
    <row r="13" spans="1:3" ht="21" customHeight="1">
      <c r="A13" s="36"/>
      <c r="B13" s="9"/>
      <c r="C13" s="234"/>
    </row>
    <row r="14" spans="1:3" ht="21" customHeight="1">
      <c r="A14" s="36" t="s">
        <v>72</v>
      </c>
      <c r="B14" s="9"/>
      <c r="C14" s="234"/>
    </row>
    <row r="15" spans="1:3" ht="21" customHeight="1">
      <c r="A15" s="42" t="s">
        <v>113</v>
      </c>
      <c r="B15" s="24">
        <v>447133</v>
      </c>
      <c r="C15" s="14">
        <v>400903</v>
      </c>
    </row>
    <row r="16" spans="1:3" ht="21" customHeight="1" thickBot="1">
      <c r="A16" s="42" t="s">
        <v>114</v>
      </c>
      <c r="B16" s="23">
        <v>549082</v>
      </c>
      <c r="C16" s="249">
        <v>499106</v>
      </c>
    </row>
    <row r="17" spans="1:3" ht="21" customHeight="1" thickBot="1">
      <c r="A17" s="36"/>
      <c r="B17" s="23">
        <f>SUM(B15:B16)</f>
        <v>996215</v>
      </c>
      <c r="C17" s="249">
        <f>SUM(C15:C16)</f>
        <v>900009</v>
      </c>
    </row>
    <row r="18" spans="1:3" ht="21" customHeight="1">
      <c r="A18" s="36"/>
      <c r="B18" s="9"/>
      <c r="C18" s="234"/>
    </row>
    <row r="19" spans="1:3" ht="21" customHeight="1">
      <c r="A19" s="36" t="s">
        <v>73</v>
      </c>
      <c r="B19" s="9"/>
      <c r="C19" s="234"/>
    </row>
    <row r="20" spans="1:3" ht="21" customHeight="1">
      <c r="A20" s="42" t="s">
        <v>113</v>
      </c>
      <c r="B20" s="24">
        <v>497104</v>
      </c>
      <c r="C20" s="14">
        <v>517080</v>
      </c>
    </row>
    <row r="21" spans="1:3" ht="21" customHeight="1" thickBot="1">
      <c r="A21" s="42" t="s">
        <v>114</v>
      </c>
      <c r="B21" s="23">
        <v>353789</v>
      </c>
      <c r="C21" s="249">
        <v>385171</v>
      </c>
    </row>
    <row r="22" spans="1:3" ht="21" customHeight="1" thickBot="1">
      <c r="A22" s="51"/>
      <c r="B22" s="23">
        <f>SUM(B20:B21)</f>
        <v>850893</v>
      </c>
      <c r="C22" s="249">
        <f>SUM(C20:C21)</f>
        <v>902251</v>
      </c>
    </row>
    <row r="23" spans="1:3" ht="21" customHeight="1">
      <c r="A23" s="53"/>
      <c r="B23" s="52"/>
      <c r="C23" s="52"/>
    </row>
    <row r="24" spans="1:3" ht="21" customHeight="1" thickBot="1">
      <c r="A24" s="53"/>
      <c r="B24" s="50">
        <f>SUM(B22,B17,B12)</f>
        <v>2140436</v>
      </c>
      <c r="C24" s="250">
        <f>SUM(C22,C17,C12)</f>
        <v>2009273</v>
      </c>
    </row>
    <row r="25" ht="21" customHeight="1" thickTop="1"/>
  </sheetData>
  <sheetProtection/>
  <mergeCells count="1">
    <mergeCell ref="A5: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2020-08-25T04:06:45Z</dcterms:modified>
  <cp:category/>
  <cp:version/>
  <cp:contentType/>
  <cp:contentStatus/>
</cp:coreProperties>
</file>