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050" windowHeight="9240" tabRatio="886" firstSheet="3" activeTab="4"/>
  </bookViews>
  <sheets>
    <sheet name="Cover" sheetId="1" r:id="rId1"/>
    <sheet name="Financial Highlights" sheetId="2" r:id="rId2"/>
    <sheet name="Consolidated Income Statement" sheetId="3" r:id="rId3"/>
    <sheet name="Consolidated Balance Sheet" sheetId="4" r:id="rId4"/>
    <sheet name="Segmental Reporting" sheetId="5" r:id="rId5"/>
    <sheet name="NII &amp; NIM" sheetId="6" r:id="rId6"/>
    <sheet name="Net Fee Income" sheetId="7" r:id="rId7"/>
    <sheet name="Operating Expenses" sheetId="8" r:id="rId8"/>
    <sheet name="Customer Deposits" sheetId="9" r:id="rId9"/>
    <sheet name="Customer Loans" sheetId="10" r:id="rId10"/>
    <sheet name="Loan Quality" sheetId="11" r:id="rId11"/>
    <sheet name="Capital Ratio" sheetId="12" r:id="rId12"/>
  </sheets>
  <definedNames>
    <definedName name="_xlnm.Print_Area" localSheetId="0">'Cover'!$B$1:$K$22</definedName>
  </definedNames>
  <calcPr fullCalcOnLoad="1"/>
</workbook>
</file>

<file path=xl/sharedStrings.xml><?xml version="1.0" encoding="utf-8"?>
<sst xmlns="http://schemas.openxmlformats.org/spreadsheetml/2006/main" count="471" uniqueCount="259">
  <si>
    <t>BOC HONG KONG (HOLDINGS) LIMITED</t>
  </si>
  <si>
    <t>Data Pack</t>
  </si>
  <si>
    <t>(Restated)</t>
  </si>
  <si>
    <t>HK$’m</t>
  </si>
  <si>
    <t>Interest income</t>
  </si>
  <si>
    <t>Interest expense</t>
  </si>
  <si>
    <t>Net interest income</t>
  </si>
  <si>
    <t>Fee and commission income</t>
  </si>
  <si>
    <t>Fee and commission expense</t>
  </si>
  <si>
    <t>Net fee and commission income</t>
  </si>
  <si>
    <t>Gross earned premiums</t>
  </si>
  <si>
    <t>Gross earned premiums ceded to reinsurers</t>
  </si>
  <si>
    <t>Net insurance premium income</t>
  </si>
  <si>
    <t>Net trading gain</t>
  </si>
  <si>
    <t>Net gain on other financial assets</t>
  </si>
  <si>
    <t>Other operating income</t>
  </si>
  <si>
    <t>Total operating income</t>
  </si>
  <si>
    <t>Gross insurance benefits and claims and movement in liabilities</t>
  </si>
  <si>
    <t>Reinsurers’ share of benefits and claims and movement in liabilities</t>
  </si>
  <si>
    <t>Net insurance benefits and claims and movement in liabilities</t>
  </si>
  <si>
    <t>Net operating income before impairment allowances</t>
  </si>
  <si>
    <t>Net charge of impairment allowances</t>
  </si>
  <si>
    <t>Net operating income</t>
  </si>
  <si>
    <t>Operating expenses</t>
  </si>
  <si>
    <t>Operating profit</t>
  </si>
  <si>
    <t>Net gain from disposal of/fair value adjustments on investment properties</t>
  </si>
  <si>
    <t>Share of profits less losses after tax of associates and joint ventures</t>
  </si>
  <si>
    <t>Profit before taxation</t>
  </si>
  <si>
    <t>Taxation</t>
  </si>
  <si>
    <t>Profit attributable to:</t>
  </si>
  <si>
    <t>Equity holders of the Company</t>
  </si>
  <si>
    <t>Non-controlling interests</t>
  </si>
  <si>
    <t>Dividends</t>
  </si>
  <si>
    <t>HK$</t>
  </si>
  <si>
    <t>ASSETS</t>
  </si>
  <si>
    <t>Financial assets at fair value through profit or loss</t>
  </si>
  <si>
    <t>Derivative financial instruments</t>
  </si>
  <si>
    <t>Hong Kong SAR Government certificates of indebtedness</t>
  </si>
  <si>
    <t>Advances and other accounts</t>
  </si>
  <si>
    <t>Investment in securities</t>
  </si>
  <si>
    <t>Interests in associates and joint ventures</t>
  </si>
  <si>
    <t>Investment properties</t>
  </si>
  <si>
    <t>Properties, plant and equipment</t>
  </si>
  <si>
    <t>Deferred tax assets</t>
  </si>
  <si>
    <t>Other assets</t>
  </si>
  <si>
    <t>Total assets</t>
  </si>
  <si>
    <t>LIABILITIES</t>
  </si>
  <si>
    <t>Hong Kong SAR currency notes in circulation</t>
  </si>
  <si>
    <t>Deposits and balances from banks and other financial institutions</t>
  </si>
  <si>
    <t>Financial liabilities at fair value through profit or loss</t>
  </si>
  <si>
    <t xml:space="preserve">Derivative financial instruments </t>
  </si>
  <si>
    <t>Deposits from customers</t>
  </si>
  <si>
    <t xml:space="preserve">Debt securities and certificates of deposit in issue </t>
  </si>
  <si>
    <t>Other accounts and provisions</t>
  </si>
  <si>
    <t>Current tax liabilities</t>
  </si>
  <si>
    <t>Deferred tax liabilities</t>
  </si>
  <si>
    <t>Insurance contract liabilities</t>
  </si>
  <si>
    <t>Subordinated liabilities</t>
  </si>
  <si>
    <t>Total liabilities</t>
  </si>
  <si>
    <t>EQUITY</t>
  </si>
  <si>
    <t>Share capital</t>
  </si>
  <si>
    <t>Reserves</t>
  </si>
  <si>
    <t>Capital and reserves attributable to equity holders of the Company</t>
  </si>
  <si>
    <t>Total equity</t>
  </si>
  <si>
    <t>Total liabilities and equity</t>
  </si>
  <si>
    <t>Per share</t>
  </si>
  <si>
    <t>Dividend per share</t>
  </si>
  <si>
    <t>Issued and fully paid up share capital</t>
  </si>
  <si>
    <t>%</t>
  </si>
  <si>
    <t>Financial Highlights</t>
  </si>
  <si>
    <t>Insurance</t>
  </si>
  <si>
    <t>Others</t>
  </si>
  <si>
    <t>At 31 December</t>
  </si>
  <si>
    <t>Demand deposits and current accounts</t>
  </si>
  <si>
    <t>Savings deposits</t>
  </si>
  <si>
    <t>Time, call and notice deposits</t>
  </si>
  <si>
    <t>Deposits from Customers</t>
  </si>
  <si>
    <t>Personal</t>
  </si>
  <si>
    <t>Banking</t>
  </si>
  <si>
    <t>Treasury</t>
  </si>
  <si>
    <t>Subtotal</t>
  </si>
  <si>
    <t>Eliminations</t>
  </si>
  <si>
    <t>Consolidated</t>
  </si>
  <si>
    <t>Net interest income/(expense)</t>
  </si>
  <si>
    <t>- External</t>
  </si>
  <si>
    <t>- Inter-segment</t>
  </si>
  <si>
    <t>Net fee and commission income/(expense)</t>
  </si>
  <si>
    <t>Net trading gain/(loss)</t>
  </si>
  <si>
    <t xml:space="preserve">Net charge of impairment allowances </t>
  </si>
  <si>
    <t>Segment assets</t>
  </si>
  <si>
    <t>Segment liabilities</t>
  </si>
  <si>
    <t>Segmental reporting</t>
  </si>
  <si>
    <t>Loans for use in Hong Kong</t>
  </si>
  <si>
    <t>Industrial, commercial and financial</t>
  </si>
  <si>
    <t>- Property development</t>
  </si>
  <si>
    <t>- Property investment</t>
  </si>
  <si>
    <t>- Financial concerns</t>
  </si>
  <si>
    <t>- Stockbrokers</t>
  </si>
  <si>
    <t>- Wholesale and retail trade</t>
  </si>
  <si>
    <t>- Manufacturing</t>
  </si>
  <si>
    <t>- Transport and transport equipment</t>
  </si>
  <si>
    <t>- Recreational activities</t>
  </si>
  <si>
    <t>- Information technology</t>
  </si>
  <si>
    <t>- Others</t>
  </si>
  <si>
    <t>Individuals</t>
  </si>
  <si>
    <t>- Loans for the purchase of flats in Home Ownership Scheme, Private Sector Participation Scheme and Tenants Purchase Scheme</t>
  </si>
  <si>
    <t>- Loans for purchase of other residential properties</t>
  </si>
  <si>
    <t>- Credit card advances</t>
  </si>
  <si>
    <t>Total loans for use in Hong Kong</t>
  </si>
  <si>
    <t>Loans for use outside Hong Kong</t>
  </si>
  <si>
    <t>Gross advances to customers</t>
  </si>
  <si>
    <t>First quarter</t>
  </si>
  <si>
    <t>Second quarter</t>
  </si>
  <si>
    <t xml:space="preserve">Cash and balances and placements with banks and other financial institutions </t>
  </si>
  <si>
    <t>Gross Advances to Customers</t>
  </si>
  <si>
    <t xml:space="preserve">HK$’m </t>
  </si>
  <si>
    <t>- Corporate</t>
  </si>
  <si>
    <t>- Personal</t>
  </si>
  <si>
    <t>Structured deposits reported as financial liabilities at fair value through profit or loss</t>
  </si>
  <si>
    <t xml:space="preserve">Corporate </t>
  </si>
  <si>
    <t xml:space="preserve">Banking </t>
  </si>
  <si>
    <t>Net (loss)/gain from disposal/revaluation of properties, plant and equipment</t>
  </si>
  <si>
    <t>11.Capital Ratio</t>
  </si>
  <si>
    <t>1.  Financial Highlights</t>
  </si>
  <si>
    <t>4.  Segmental Reporting</t>
  </si>
  <si>
    <t>5 . Net Interest Income and NIM</t>
  </si>
  <si>
    <t>6 . Net Fee and Commission Income</t>
  </si>
  <si>
    <t>7.  Operating Expenses</t>
  </si>
  <si>
    <t>8.  Deposits from Customers</t>
  </si>
  <si>
    <t>9.  Gross Advances to Customers</t>
  </si>
  <si>
    <t>10.Loan Quality</t>
  </si>
  <si>
    <t xml:space="preserve">Analysed by: </t>
  </si>
  <si>
    <t>Interests in associates and joint ventures</t>
  </si>
  <si>
    <t>Basic and diluted</t>
  </si>
  <si>
    <t>Net Interest Income and Net Interest Margin</t>
  </si>
  <si>
    <t>HK$’m, except percentages</t>
  </si>
  <si>
    <t>Average interest-earning assets</t>
  </si>
  <si>
    <r>
      <t>Net interest spread</t>
    </r>
    <r>
      <rPr>
        <vertAlign val="superscript"/>
        <sz val="12"/>
        <rFont val="Arial"/>
        <family val="2"/>
      </rPr>
      <t xml:space="preserve"> </t>
    </r>
  </si>
  <si>
    <t>(Restated)</t>
  </si>
  <si>
    <t>Average</t>
  </si>
  <si>
    <t>balance</t>
  </si>
  <si>
    <t xml:space="preserve">yield </t>
  </si>
  <si>
    <t>Balances and placements with banks and other financial institutions</t>
  </si>
  <si>
    <t>Advances to customers</t>
  </si>
  <si>
    <t>Other interest-earning assets</t>
  </si>
  <si>
    <t>Total interest-earning assets</t>
  </si>
  <si>
    <t xml:space="preserve">rate </t>
  </si>
  <si>
    <t>Current, savings and time deposits</t>
  </si>
  <si>
    <t>Other interest-bearing liabilities</t>
  </si>
  <si>
    <t>Total interest-bearing liabilities</t>
  </si>
  <si>
    <t>Net Fee and Commission Income</t>
  </si>
  <si>
    <t>Credit card business</t>
  </si>
  <si>
    <t>Loan commissions</t>
  </si>
  <si>
    <t>Securities brokerage</t>
  </si>
  <si>
    <t>Funds distribution</t>
  </si>
  <si>
    <t>Bills commissions</t>
  </si>
  <si>
    <t>Payment services</t>
  </si>
  <si>
    <t>Trust and custody services</t>
  </si>
  <si>
    <t>Currency exchange</t>
  </si>
  <si>
    <t>Safe deposit box</t>
  </si>
  <si>
    <t>Operating Expenses</t>
  </si>
  <si>
    <t>Staff costs</t>
  </si>
  <si>
    <t>Premises and equipment expenses (excluding depreciation)</t>
  </si>
  <si>
    <t>Depreciation</t>
  </si>
  <si>
    <t>Other operating expenses</t>
  </si>
  <si>
    <t>Total operating expenses</t>
  </si>
  <si>
    <t>Loan Quality</t>
  </si>
  <si>
    <t>Classified or impaired loan ratio</t>
  </si>
  <si>
    <t>Total impairment allowances</t>
  </si>
  <si>
    <t>Total impairment allowances as a percentage of advances to customers</t>
  </si>
  <si>
    <r>
      <t>Residential mortgage loans</t>
    </r>
    <r>
      <rPr>
        <vertAlign val="superscript"/>
        <sz val="12"/>
        <color indexed="8"/>
        <rFont val="Arial"/>
        <family val="2"/>
      </rPr>
      <t>1</t>
    </r>
    <r>
      <rPr>
        <sz val="12"/>
        <color indexed="8"/>
        <rFont val="Arial"/>
        <family val="2"/>
      </rPr>
      <t xml:space="preserve"> - delinquency and rescheduled loan ratio</t>
    </r>
    <r>
      <rPr>
        <vertAlign val="superscript"/>
        <sz val="12"/>
        <color indexed="8"/>
        <rFont val="Arial"/>
        <family val="2"/>
      </rPr>
      <t>2</t>
    </r>
  </si>
  <si>
    <r>
      <t>Card advances - delinquency ratio</t>
    </r>
    <r>
      <rPr>
        <vertAlign val="superscript"/>
        <sz val="12"/>
        <color indexed="8"/>
        <rFont val="Arial"/>
        <family val="2"/>
      </rPr>
      <t>2</t>
    </r>
  </si>
  <si>
    <r>
      <t>Card advances - charge-off ratio</t>
    </r>
    <r>
      <rPr>
        <vertAlign val="superscript"/>
        <sz val="12"/>
        <color indexed="8"/>
        <rFont val="Arial"/>
        <family val="2"/>
      </rPr>
      <t>3</t>
    </r>
  </si>
  <si>
    <r>
      <t>1.</t>
    </r>
    <r>
      <rPr>
        <sz val="11"/>
        <color indexed="8"/>
        <rFont val="Times New Roman"/>
        <family val="1"/>
      </rPr>
      <t xml:space="preserve">   </t>
    </r>
    <r>
      <rPr>
        <sz val="11"/>
        <color indexed="8"/>
        <rFont val="Arial"/>
        <family val="2"/>
      </rPr>
      <t>Residential mortgage loans exclude those under the Home Ownership Scheme and other government-sponsored home purchasing schemes.</t>
    </r>
  </si>
  <si>
    <t>Capital Ratio</t>
  </si>
  <si>
    <t xml:space="preserve">HK$’m, except percentages </t>
  </si>
  <si>
    <t>Consolidated capital after deductions</t>
  </si>
  <si>
    <t>Common Equity Tier 1 capital</t>
  </si>
  <si>
    <t>Additional Tier 1 capital</t>
  </si>
  <si>
    <t>Tier 1 capital</t>
  </si>
  <si>
    <t>Tier 2 capital</t>
  </si>
  <si>
    <t xml:space="preserve">Total capital </t>
  </si>
  <si>
    <t>Total risk-weighted assets</t>
  </si>
  <si>
    <t>Common Equity Tier 1 capital ratio</t>
  </si>
  <si>
    <t>Tier 1 capital ratio</t>
  </si>
  <si>
    <t>Total capital ratio</t>
  </si>
  <si>
    <t>2018</t>
  </si>
  <si>
    <t>For the year</t>
  </si>
  <si>
    <t>At year-end</t>
  </si>
  <si>
    <t>Third quarter</t>
  </si>
  <si>
    <t>Fourth quarter</t>
  </si>
  <si>
    <t>At 31 December 2018</t>
  </si>
  <si>
    <t>-</t>
  </si>
  <si>
    <t>At 31 December</t>
  </si>
  <si>
    <t>Consolidated Income Statement</t>
  </si>
  <si>
    <t>Current tax assets</t>
  </si>
  <si>
    <t>-</t>
  </si>
  <si>
    <t>-</t>
  </si>
  <si>
    <t>Other equity instruments</t>
  </si>
  <si>
    <t>Net interest margin</t>
  </si>
  <si>
    <t>Net interest margin (adjusted)*</t>
  </si>
  <si>
    <t>* Including the funding income or cost of foreign currency swap contracts.</t>
  </si>
  <si>
    <t>-</t>
  </si>
  <si>
    <t>2.  Consolidated Income Statement</t>
  </si>
  <si>
    <t>3.  Consolidated Balance Sheet</t>
  </si>
  <si>
    <t>Consolidated Balance Sheet</t>
  </si>
  <si>
    <t>Average Balance and Average Interest Rates</t>
  </si>
  <si>
    <t>Debt securities investments and other debt instruments</t>
  </si>
  <si>
    <t>2. The delinquency ratio is the ratio of the total amount of overdue advances (more than three months) to total outstanding advances.</t>
  </si>
  <si>
    <t>3. The charge-off ratio is the ratio of total write-offs made during the year to average card receivables during the year.</t>
  </si>
  <si>
    <t>-</t>
  </si>
  <si>
    <t>Profit for the year</t>
  </si>
  <si>
    <t xml:space="preserve">Earnings per share </t>
  </si>
  <si>
    <t>Net trading gain/(loss)</t>
  </si>
  <si>
    <t>Net gain/(loss) on other financial instruments at fair value through profit or loss</t>
  </si>
  <si>
    <t>Net loss from disposal/revaluation of properties, plant and equipment</t>
  </si>
  <si>
    <t>FY2019</t>
  </si>
  <si>
    <t>2019</t>
  </si>
  <si>
    <t>Net operating income before impairment allowances</t>
  </si>
  <si>
    <t>Operating profit</t>
  </si>
  <si>
    <t>Profit before taxation</t>
  </si>
  <si>
    <t>Basic earnings per share</t>
  </si>
  <si>
    <t>Profit attributable to equity holders of the Company and other equity instrument holders</t>
  </si>
  <si>
    <r>
      <t>Return on average total assets</t>
    </r>
    <r>
      <rPr>
        <vertAlign val="superscript"/>
        <sz val="12"/>
        <color indexed="8"/>
        <rFont val="Arial"/>
        <family val="2"/>
      </rPr>
      <t>1</t>
    </r>
  </si>
  <si>
    <r>
      <t>Return on average shareholders’ equity</t>
    </r>
    <r>
      <rPr>
        <vertAlign val="superscript"/>
        <sz val="12"/>
        <color indexed="8"/>
        <rFont val="Arial"/>
        <family val="2"/>
      </rPr>
      <t>2</t>
    </r>
  </si>
  <si>
    <t>Cost to income ratio</t>
  </si>
  <si>
    <r>
      <t>Loan to deposit ratio</t>
    </r>
    <r>
      <rPr>
        <vertAlign val="superscript"/>
        <sz val="12"/>
        <color indexed="8"/>
        <rFont val="Arial"/>
        <family val="2"/>
      </rPr>
      <t>3</t>
    </r>
  </si>
  <si>
    <r>
      <t>Average value of liquidity coverage ratio</t>
    </r>
    <r>
      <rPr>
        <vertAlign val="superscript"/>
        <sz val="12"/>
        <color indexed="8"/>
        <rFont val="Arial"/>
        <family val="2"/>
      </rPr>
      <t>4</t>
    </r>
  </si>
  <si>
    <r>
      <t>Quarter-end value of net stable funding ratio</t>
    </r>
    <r>
      <rPr>
        <vertAlign val="superscript"/>
        <sz val="12"/>
        <color indexed="8"/>
        <rFont val="Arial"/>
        <family val="2"/>
      </rPr>
      <t>4</t>
    </r>
  </si>
  <si>
    <r>
      <t>Total capital ratio</t>
    </r>
    <r>
      <rPr>
        <vertAlign val="superscript"/>
        <sz val="12"/>
        <color indexed="8"/>
        <rFont val="Arial"/>
        <family val="2"/>
      </rPr>
      <t>5</t>
    </r>
  </si>
  <si>
    <t>2. Return on average shareholders’ equity = Profit attributable to equity holders of the Company and other equity instrument holders / Average of the beginning and ending balance of capital and reserves attributable to equity holders of the Company and other equity instruments</t>
  </si>
  <si>
    <t>1. Return on average total assets = Profit for the year / Daily average balance of total assets</t>
  </si>
  <si>
    <t>3. Loan to deposit ratio is calculated as at year end. Loan represents gross advances to customers. Deposit represents deposits from customers including structured deposits reported as “Financial liabilities at fair value through profit or loss”.</t>
  </si>
  <si>
    <t>4. Liquidity coverage ratio and net stable funding ratio are computed on the consolidated basis which comprises the positions of BOCHK and certain subsidiaries specified by the HKMA in accordance with the Banking (Liquidity) Rules.</t>
  </si>
  <si>
    <t>5. Total capital ratio is computed on the consolidated basis for regulatory purposes that comprises the positions of BOCHK and certain subsidiaries specified by the HKMA in accordance with the Banking (Capital) Rules.</t>
  </si>
  <si>
    <t>6. The Group has applied the merger accounting method in the preparation of financial statements for the combination with entity under common control in 2019. The comparative information for the year 2018 has been restated accordingly.</t>
  </si>
  <si>
    <t>(Restated)</t>
  </si>
  <si>
    <t>Profit for the year</t>
  </si>
  <si>
    <t>Equity holders of the Company and other equity instrument holders</t>
  </si>
  <si>
    <t>Other equity instrument holders</t>
  </si>
  <si>
    <t>-</t>
  </si>
  <si>
    <t>Non-controlling interests</t>
  </si>
  <si>
    <t>Net (loss)/gain from disposal/revaluation of properties, plant and equipment</t>
  </si>
  <si>
    <t>At 31 December 2019</t>
  </si>
  <si>
    <t>1. Shareholders’ funds represent capital and reserves attributable to the equity holders of the Company.</t>
  </si>
  <si>
    <r>
      <t>Shareholders’ funds</t>
    </r>
    <r>
      <rPr>
        <vertAlign val="superscript"/>
        <sz val="12"/>
        <color indexed="8"/>
        <rFont val="Arial"/>
        <family val="2"/>
      </rPr>
      <t>1</t>
    </r>
    <r>
      <rPr>
        <sz val="12"/>
        <color indexed="8"/>
        <rFont val="Arial"/>
        <family val="2"/>
      </rPr>
      <t xml:space="preserve"> and other non interest-bearing deposits and liabilities</t>
    </r>
  </si>
  <si>
    <t>Non interest-earning assets</t>
  </si>
  <si>
    <r>
      <t xml:space="preserve">The financial information is extracted from the </t>
    </r>
    <r>
      <rPr>
        <i/>
        <sz val="14"/>
        <color indexed="8"/>
        <rFont val="Arial"/>
        <family val="2"/>
      </rPr>
      <t>2019 Annual Report</t>
    </r>
    <r>
      <rPr>
        <sz val="14"/>
        <color indexed="8"/>
        <rFont val="Arial"/>
        <family val="2"/>
      </rPr>
      <t xml:space="preserve"> of BOC Hong Kong (Holdings) Limited (the Company), which is not complete and should be read in conjunction with the 2019 Annual Report and other reports and financial information published by the Company. </t>
    </r>
  </si>
  <si>
    <t>Financial ratios for the period</t>
  </si>
  <si>
    <t>Year ended 31 December 2019</t>
  </si>
  <si>
    <t>Year ended 31 December 2018</t>
  </si>
  <si>
    <t>For the year ended 31 December</t>
  </si>
  <si>
    <t>As at 31 December</t>
  </si>
  <si>
    <t>Current, savings and other deposit accounts</t>
  </si>
  <si>
    <t>Financial ratios at year-end</t>
  </si>
  <si>
    <t>Trade financing</t>
  </si>
  <si>
    <t>Net gain on other financial assets</t>
  </si>
  <si>
    <t>Net (loss)/gain on other financial instruments at fair value through profit or loss</t>
  </si>
  <si>
    <t>Net (loss)/gain on other financial assets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</si>
</sst>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00"/>
    <numFmt numFmtId="177" formatCode="#,##0.0000"/>
    <numFmt numFmtId="178" formatCode="#,##0_);\(#,##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0_);\(0\)"/>
  </numFmts>
  <fonts count="82">
    <font>
      <sz val="11"/>
      <color theme="1"/>
      <name val="Calibri"/>
      <family val="1"/>
    </font>
    <font>
      <sz val="12"/>
      <color indexed="8"/>
      <name val="新細明體"/>
      <family val="1"/>
    </font>
    <font>
      <sz val="9"/>
      <name val="新細明體"/>
      <family val="1"/>
    </font>
    <font>
      <sz val="12"/>
      <color indexed="8"/>
      <name val="Arial"/>
      <family val="2"/>
    </font>
    <font>
      <sz val="14"/>
      <color indexed="8"/>
      <name val="Arial"/>
      <family val="2"/>
    </font>
    <font>
      <vertAlign val="superscript"/>
      <sz val="12"/>
      <color indexed="8"/>
      <name val="Arial"/>
      <family val="2"/>
    </font>
    <font>
      <b/>
      <sz val="16"/>
      <name val="Arial"/>
      <family val="2"/>
    </font>
    <font>
      <sz val="12"/>
      <name val="Arial"/>
      <family val="2"/>
    </font>
    <font>
      <sz val="16"/>
      <name val="Arial"/>
      <family val="2"/>
    </font>
    <font>
      <sz val="11"/>
      <name val="Arial"/>
      <family val="2"/>
    </font>
    <font>
      <i/>
      <sz val="14"/>
      <color indexed="8"/>
      <name val="Arial"/>
      <family val="2"/>
    </font>
    <font>
      <b/>
      <sz val="12"/>
      <name val="Arial"/>
      <family val="2"/>
    </font>
    <font>
      <vertAlign val="superscript"/>
      <sz val="12"/>
      <name val="Arial"/>
      <family val="2"/>
    </font>
    <font>
      <sz val="11"/>
      <color indexed="8"/>
      <name val="Arial"/>
      <family val="2"/>
    </font>
    <font>
      <sz val="11"/>
      <color indexed="8"/>
      <name val="Times New Roman"/>
      <family val="1"/>
    </font>
    <font>
      <sz val="11"/>
      <color indexed="8"/>
      <name val="新細明體"/>
      <family val="1"/>
    </font>
    <font>
      <sz val="12"/>
      <color indexed="9"/>
      <name val="新細明體"/>
      <family val="1"/>
    </font>
    <font>
      <u val="single"/>
      <sz val="11"/>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1"/>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20"/>
      <color indexed="8"/>
      <name val="Arial"/>
      <family val="2"/>
    </font>
    <font>
      <sz val="16"/>
      <color indexed="8"/>
      <name val="Arial"/>
      <family val="2"/>
    </font>
    <font>
      <b/>
      <sz val="12"/>
      <color indexed="8"/>
      <name val="Arial"/>
      <family val="2"/>
    </font>
    <font>
      <b/>
      <sz val="16"/>
      <color indexed="8"/>
      <name val="Arial"/>
      <family val="2"/>
    </font>
    <font>
      <sz val="7"/>
      <color indexed="8"/>
      <name val="Arial"/>
      <family val="2"/>
    </font>
    <font>
      <sz val="12"/>
      <color indexed="8"/>
      <name val="Times New Roman"/>
      <family val="1"/>
    </font>
    <font>
      <sz val="11"/>
      <name val="新細明體"/>
      <family val="1"/>
    </font>
    <font>
      <sz val="8"/>
      <color indexed="8"/>
      <name val="Arial"/>
      <family val="2"/>
    </font>
    <font>
      <b/>
      <sz val="8"/>
      <color indexed="8"/>
      <name val="Arial"/>
      <family val="2"/>
    </font>
    <font>
      <sz val="8"/>
      <color indexed="14"/>
      <name val="Arial"/>
      <family val="2"/>
    </font>
    <font>
      <b/>
      <sz val="8"/>
      <color indexed="14"/>
      <name val="Arial"/>
      <family val="2"/>
    </font>
    <font>
      <sz val="12"/>
      <color theme="1"/>
      <name val="Calibri"/>
      <family val="1"/>
    </font>
    <font>
      <sz val="12"/>
      <color theme="0"/>
      <name val="Calibri"/>
      <family val="1"/>
    </font>
    <font>
      <u val="single"/>
      <sz val="11"/>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1"/>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20"/>
      <color theme="1"/>
      <name val="Arial"/>
      <family val="2"/>
    </font>
    <font>
      <sz val="12"/>
      <color theme="1"/>
      <name val="Arial"/>
      <family val="2"/>
    </font>
    <font>
      <sz val="16"/>
      <color theme="1"/>
      <name val="Arial"/>
      <family val="2"/>
    </font>
    <font>
      <b/>
      <sz val="12"/>
      <color theme="1"/>
      <name val="Arial"/>
      <family val="2"/>
    </font>
    <font>
      <b/>
      <sz val="12"/>
      <color rgb="FF000000"/>
      <name val="Arial"/>
      <family val="2"/>
    </font>
    <font>
      <sz val="12"/>
      <color rgb="FF000000"/>
      <name val="Arial"/>
      <family val="2"/>
    </font>
    <font>
      <b/>
      <sz val="16"/>
      <color theme="1"/>
      <name val="Arial"/>
      <family val="2"/>
    </font>
    <font>
      <sz val="7"/>
      <color theme="1"/>
      <name val="Arial"/>
      <family val="2"/>
    </font>
    <font>
      <sz val="12"/>
      <color rgb="FF000000"/>
      <name val="Times New Roman"/>
      <family val="1"/>
    </font>
    <font>
      <sz val="11"/>
      <name val="Calibri"/>
      <family val="1"/>
    </font>
    <font>
      <sz val="14"/>
      <color theme="1"/>
      <name val="Arial"/>
      <family val="2"/>
    </font>
    <font>
      <sz val="8"/>
      <color theme="1"/>
      <name val="Arial"/>
      <family val="2"/>
    </font>
    <font>
      <b/>
      <sz val="8"/>
      <color rgb="FF000000"/>
      <name val="Arial"/>
      <family val="2"/>
    </font>
    <font>
      <b/>
      <sz val="8"/>
      <color theme="1"/>
      <name val="Arial"/>
      <family val="2"/>
    </font>
    <font>
      <sz val="8"/>
      <color rgb="FFFF00FF"/>
      <name val="Arial"/>
      <family val="2"/>
    </font>
    <font>
      <b/>
      <sz val="8"/>
      <color rgb="FFFF00FF"/>
      <name val="Arial"/>
      <family val="2"/>
    </font>
    <font>
      <sz val="12"/>
      <color theme="1"/>
      <name val="新細明體"/>
      <family val="1"/>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border>
    <border>
      <left/>
      <right/>
      <top style="medium"/>
      <bottom/>
    </border>
    <border>
      <left/>
      <right/>
      <top/>
      <bottom style="double"/>
    </border>
    <border>
      <left/>
      <right/>
      <top style="medium"/>
      <bottom style="medium"/>
    </border>
    <border>
      <left/>
      <right/>
      <top/>
      <bottom style="thin">
        <color theme="1"/>
      </bottom>
    </border>
    <border>
      <left/>
      <right/>
      <top style="thin"/>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0" borderId="0" applyNumberFormat="0" applyFill="0" applyBorder="0" applyAlignment="0" applyProtection="0"/>
    <xf numFmtId="0" fontId="48" fillId="20" borderId="0" applyNumberFormat="0" applyBorder="0" applyAlignment="0" applyProtection="0"/>
    <xf numFmtId="0" fontId="49" fillId="0" borderId="1" applyNumberFormat="0" applyFill="0" applyAlignment="0" applyProtection="0"/>
    <xf numFmtId="0" fontId="50" fillId="21" borderId="0" applyNumberFormat="0" applyBorder="0" applyAlignment="0" applyProtection="0"/>
    <xf numFmtId="9" fontId="0" fillId="0" borderId="0" applyFont="0" applyFill="0" applyBorder="0" applyAlignment="0" applyProtection="0"/>
    <xf numFmtId="0" fontId="5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0" fillId="23" borderId="4" applyNumberFormat="0" applyFon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30" borderId="2" applyNumberFormat="0" applyAlignment="0" applyProtection="0"/>
    <xf numFmtId="0" fontId="60" fillId="22" borderId="8" applyNumberFormat="0" applyAlignment="0" applyProtection="0"/>
    <xf numFmtId="0" fontId="61" fillId="31" borderId="9" applyNumberFormat="0" applyAlignment="0" applyProtection="0"/>
    <xf numFmtId="0" fontId="62" fillId="32" borderId="0" applyNumberFormat="0" applyBorder="0" applyAlignment="0" applyProtection="0"/>
    <xf numFmtId="0" fontId="63" fillId="0" borderId="0" applyNumberFormat="0" applyFill="0" applyBorder="0" applyAlignment="0" applyProtection="0"/>
  </cellStyleXfs>
  <cellXfs count="287">
    <xf numFmtId="0" fontId="0" fillId="0" borderId="0" xfId="0" applyFont="1" applyAlignment="1">
      <alignment/>
    </xf>
    <xf numFmtId="0" fontId="64" fillId="0" borderId="0" xfId="0" applyFont="1" applyAlignment="1">
      <alignment/>
    </xf>
    <xf numFmtId="0" fontId="65" fillId="0" borderId="0" xfId="0" applyFont="1" applyAlignment="1">
      <alignment/>
    </xf>
    <xf numFmtId="0" fontId="66" fillId="0" borderId="0" xfId="0" applyFont="1" applyAlignment="1">
      <alignment/>
    </xf>
    <xf numFmtId="0" fontId="65" fillId="0" borderId="10" xfId="0" applyFont="1" applyBorder="1" applyAlignment="1">
      <alignment horizontal="right" vertical="center" wrapText="1"/>
    </xf>
    <xf numFmtId="3" fontId="65" fillId="0" borderId="0" xfId="0" applyNumberFormat="1" applyFont="1" applyAlignment="1">
      <alignment horizontal="right" vertical="center" wrapText="1"/>
    </xf>
    <xf numFmtId="0" fontId="67" fillId="0" borderId="0" xfId="0" applyFont="1" applyAlignment="1">
      <alignment vertical="center" wrapText="1"/>
    </xf>
    <xf numFmtId="0" fontId="67" fillId="0" borderId="0" xfId="0" applyFont="1" applyAlignment="1">
      <alignment horizontal="right" vertical="center" wrapText="1"/>
    </xf>
    <xf numFmtId="0" fontId="65" fillId="0" borderId="11" xfId="0" applyFont="1" applyBorder="1" applyAlignment="1">
      <alignment horizontal="right" vertical="center" wrapText="1"/>
    </xf>
    <xf numFmtId="0" fontId="68" fillId="0" borderId="0" xfId="0" applyFont="1" applyAlignment="1">
      <alignment horizontal="right" vertical="center" wrapText="1"/>
    </xf>
    <xf numFmtId="0" fontId="69" fillId="0" borderId="0" xfId="0" applyFont="1" applyAlignment="1">
      <alignment horizontal="right" vertical="center" wrapText="1"/>
    </xf>
    <xf numFmtId="0" fontId="65" fillId="0" borderId="0" xfId="0" applyFont="1" applyAlignment="1">
      <alignment horizontal="left" vertical="center" wrapText="1" indent="1"/>
    </xf>
    <xf numFmtId="0" fontId="65" fillId="0" borderId="0" xfId="0" applyFont="1" applyAlignment="1">
      <alignment horizontal="justify" vertical="center" wrapText="1"/>
    </xf>
    <xf numFmtId="3" fontId="65" fillId="0" borderId="10" xfId="0" applyNumberFormat="1" applyFont="1" applyBorder="1" applyAlignment="1">
      <alignment horizontal="right" vertical="center" wrapText="1"/>
    </xf>
    <xf numFmtId="3" fontId="69" fillId="0" borderId="0" xfId="0" applyNumberFormat="1" applyFont="1" applyAlignment="1">
      <alignment horizontal="right" vertical="center" wrapText="1"/>
    </xf>
    <xf numFmtId="3" fontId="65" fillId="0" borderId="12" xfId="0" applyNumberFormat="1" applyFont="1" applyBorder="1" applyAlignment="1">
      <alignment horizontal="right" vertical="center" wrapText="1"/>
    </xf>
    <xf numFmtId="3" fontId="67" fillId="0" borderId="0" xfId="0" applyNumberFormat="1" applyFont="1" applyAlignment="1">
      <alignment horizontal="right" vertical="center" wrapText="1" indent="1"/>
    </xf>
    <xf numFmtId="0" fontId="67" fillId="0" borderId="11" xfId="0" applyFont="1" applyBorder="1" applyAlignment="1">
      <alignment horizontal="right" vertical="center" wrapText="1" indent="1"/>
    </xf>
    <xf numFmtId="3" fontId="67" fillId="0" borderId="12" xfId="0" applyNumberFormat="1" applyFont="1" applyBorder="1" applyAlignment="1">
      <alignment horizontal="right" vertical="center" wrapText="1" indent="1"/>
    </xf>
    <xf numFmtId="3" fontId="65" fillId="0" borderId="0" xfId="0" applyNumberFormat="1" applyFont="1" applyAlignment="1">
      <alignment horizontal="right" vertical="center" wrapText="1" indent="1"/>
    </xf>
    <xf numFmtId="0" fontId="65" fillId="0" borderId="10" xfId="0" applyFont="1" applyBorder="1" applyAlignment="1">
      <alignment horizontal="right" vertical="center" wrapText="1" indent="1"/>
    </xf>
    <xf numFmtId="0" fontId="68" fillId="0" borderId="10" xfId="0" applyFont="1" applyBorder="1" applyAlignment="1">
      <alignment horizontal="right" vertical="center" wrapText="1"/>
    </xf>
    <xf numFmtId="0" fontId="69" fillId="0" borderId="10" xfId="0" applyFont="1" applyBorder="1" applyAlignment="1">
      <alignment horizontal="right" vertical="center" wrapText="1"/>
    </xf>
    <xf numFmtId="3" fontId="68" fillId="0" borderId="10" xfId="0" applyNumberFormat="1" applyFont="1" applyBorder="1" applyAlignment="1">
      <alignment horizontal="right" vertical="center" wrapText="1"/>
    </xf>
    <xf numFmtId="3" fontId="68" fillId="0" borderId="0" xfId="0" applyNumberFormat="1" applyFont="1" applyAlignment="1">
      <alignment horizontal="right" vertical="center" wrapText="1"/>
    </xf>
    <xf numFmtId="0" fontId="70" fillId="0" borderId="0" xfId="0" applyFont="1" applyAlignment="1">
      <alignment/>
    </xf>
    <xf numFmtId="0" fontId="65" fillId="0" borderId="0" xfId="0" applyFont="1" applyAlignment="1">
      <alignment vertical="center" wrapText="1"/>
    </xf>
    <xf numFmtId="0" fontId="67" fillId="0" borderId="10" xfId="0" applyFont="1" applyBorder="1" applyAlignment="1">
      <alignment horizontal="right" vertical="center" wrapText="1"/>
    </xf>
    <xf numFmtId="0" fontId="65" fillId="0" borderId="0" xfId="0" applyFont="1" applyAlignment="1">
      <alignment horizontal="right" vertical="center" wrapText="1"/>
    </xf>
    <xf numFmtId="0" fontId="6"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67" fillId="0" borderId="10" xfId="0" applyFont="1" applyBorder="1" applyAlignment="1">
      <alignment horizontal="justify" vertical="center" wrapText="1"/>
    </xf>
    <xf numFmtId="0" fontId="69" fillId="0" borderId="11" xfId="0" applyFont="1" applyBorder="1" applyAlignment="1">
      <alignment horizontal="right" vertical="center" wrapText="1"/>
    </xf>
    <xf numFmtId="0" fontId="9" fillId="0" borderId="0" xfId="0" applyFont="1" applyAlignment="1">
      <alignment horizontal="right"/>
    </xf>
    <xf numFmtId="3" fontId="68" fillId="0" borderId="0" xfId="0" applyNumberFormat="1" applyFont="1" applyAlignment="1">
      <alignment vertical="center" wrapText="1"/>
    </xf>
    <xf numFmtId="0" fontId="68" fillId="0" borderId="0" xfId="0" applyFont="1" applyAlignment="1">
      <alignment vertical="center" wrapText="1"/>
    </xf>
    <xf numFmtId="0" fontId="69" fillId="0" borderId="0" xfId="0" applyFont="1" applyAlignment="1">
      <alignment vertical="center" wrapText="1"/>
    </xf>
    <xf numFmtId="3" fontId="65" fillId="0" borderId="0" xfId="0" applyNumberFormat="1" applyFont="1" applyAlignment="1">
      <alignment vertical="center" wrapText="1"/>
    </xf>
    <xf numFmtId="0" fontId="67" fillId="0" borderId="0" xfId="0" applyFont="1" applyAlignment="1">
      <alignment horizontal="justify" vertical="center" wrapText="1"/>
    </xf>
    <xf numFmtId="0" fontId="68" fillId="0" borderId="0" xfId="0" applyFont="1" applyAlignment="1">
      <alignment horizontal="right" vertical="center" wrapText="1" indent="1"/>
    </xf>
    <xf numFmtId="0" fontId="69" fillId="0" borderId="0" xfId="0" applyFont="1" applyAlignment="1">
      <alignment horizontal="right" vertical="center" wrapText="1" indent="1"/>
    </xf>
    <xf numFmtId="3" fontId="67" fillId="0" borderId="10" xfId="0" applyNumberFormat="1" applyFont="1" applyBorder="1" applyAlignment="1">
      <alignment horizontal="right" vertical="center" wrapText="1" indent="1"/>
    </xf>
    <xf numFmtId="3" fontId="65" fillId="0" borderId="10" xfId="0" applyNumberFormat="1" applyFont="1" applyBorder="1" applyAlignment="1">
      <alignment horizontal="right" vertical="center" wrapText="1" indent="1"/>
    </xf>
    <xf numFmtId="0" fontId="69" fillId="0" borderId="0" xfId="0" applyFont="1" applyAlignment="1">
      <alignment horizontal="justify" vertical="center" wrapText="1"/>
    </xf>
    <xf numFmtId="0" fontId="65" fillId="0" borderId="0" xfId="0" applyFont="1" applyAlignment="1">
      <alignment horizontal="left" vertical="center" wrapText="1"/>
    </xf>
    <xf numFmtId="0" fontId="67" fillId="0" borderId="0" xfId="0" applyFont="1" applyAlignment="1">
      <alignment horizontal="left" vertical="center" wrapText="1"/>
    </xf>
    <xf numFmtId="0" fontId="7" fillId="0" borderId="0" xfId="0" applyFont="1" applyAlignment="1">
      <alignment horizontal="left"/>
    </xf>
    <xf numFmtId="0" fontId="68" fillId="0" borderId="0" xfId="0" applyFont="1" applyAlignment="1">
      <alignment horizontal="left" vertical="center" wrapText="1"/>
    </xf>
    <xf numFmtId="0" fontId="69" fillId="0" borderId="0" xfId="0" applyFont="1" applyAlignment="1">
      <alignment horizontal="left" vertical="center" wrapText="1"/>
    </xf>
    <xf numFmtId="0" fontId="71" fillId="0" borderId="0" xfId="0" applyFont="1" applyAlignment="1">
      <alignment horizontal="right" vertical="center" wrapText="1"/>
    </xf>
    <xf numFmtId="0" fontId="71" fillId="0" borderId="0" xfId="0" applyFont="1" applyAlignment="1">
      <alignment vertical="center" wrapText="1"/>
    </xf>
    <xf numFmtId="3" fontId="68" fillId="0" borderId="12" xfId="0" applyNumberFormat="1" applyFont="1" applyBorder="1" applyAlignment="1">
      <alignment horizontal="right" vertical="center" wrapText="1"/>
    </xf>
    <xf numFmtId="3" fontId="65" fillId="0" borderId="10" xfId="0" applyNumberFormat="1" applyFont="1" applyBorder="1" applyAlignment="1">
      <alignment vertical="center" wrapText="1"/>
    </xf>
    <xf numFmtId="0" fontId="69" fillId="0" borderId="0" xfId="0" applyFont="1" applyAlignment="1">
      <alignment horizontal="left" vertical="center" wrapText="1" indent="1"/>
    </xf>
    <xf numFmtId="0" fontId="72" fillId="0" borderId="0" xfId="0" applyFont="1" applyAlignment="1">
      <alignment horizontal="right" vertical="center" wrapText="1"/>
    </xf>
    <xf numFmtId="0" fontId="72" fillId="0" borderId="0" xfId="0" applyFont="1" applyAlignment="1">
      <alignment vertical="center" wrapText="1"/>
    </xf>
    <xf numFmtId="0" fontId="69" fillId="33" borderId="0" xfId="0" applyFont="1" applyFill="1" applyAlignment="1">
      <alignment horizontal="left" vertical="center" wrapText="1" indent="1"/>
    </xf>
    <xf numFmtId="0" fontId="68" fillId="33" borderId="0" xfId="0" applyFont="1" applyFill="1" applyAlignment="1">
      <alignment horizontal="right" vertical="center" wrapText="1"/>
    </xf>
    <xf numFmtId="0" fontId="73" fillId="0" borderId="0" xfId="0" applyFont="1" applyAlignment="1">
      <alignment/>
    </xf>
    <xf numFmtId="49" fontId="67" fillId="0" borderId="10" xfId="0" applyNumberFormat="1" applyFont="1" applyBorder="1" applyAlignment="1">
      <alignment horizontal="right" vertical="center" wrapText="1"/>
    </xf>
    <xf numFmtId="49" fontId="65" fillId="0" borderId="10" xfId="0" applyNumberFormat="1" applyFont="1" applyBorder="1" applyAlignment="1">
      <alignment horizontal="right" vertical="center" wrapText="1"/>
    </xf>
    <xf numFmtId="0" fontId="67" fillId="0" borderId="0" xfId="0" applyFont="1" applyFill="1" applyAlignment="1">
      <alignment horizontal="right" vertical="center" wrapText="1"/>
    </xf>
    <xf numFmtId="0" fontId="65" fillId="0" borderId="0" xfId="0" applyFont="1" applyFill="1" applyAlignment="1">
      <alignment horizontal="right" vertical="center" wrapText="1"/>
    </xf>
    <xf numFmtId="0" fontId="74" fillId="0" borderId="0" xfId="0" applyFont="1" applyAlignment="1">
      <alignment vertical="center"/>
    </xf>
    <xf numFmtId="0" fontId="0" fillId="0" borderId="0" xfId="0" applyAlignment="1">
      <alignment vertical="center"/>
    </xf>
    <xf numFmtId="0" fontId="69" fillId="0" borderId="0" xfId="0" applyFont="1" applyAlignment="1">
      <alignment vertical="center" wrapText="1"/>
    </xf>
    <xf numFmtId="0" fontId="69" fillId="0" borderId="0" xfId="0" applyFont="1" applyFill="1" applyAlignment="1">
      <alignment horizontal="right" vertical="center" wrapText="1"/>
    </xf>
    <xf numFmtId="0" fontId="69" fillId="0" borderId="10" xfId="0" applyFont="1" applyFill="1" applyBorder="1" applyAlignment="1">
      <alignment horizontal="right" vertical="center" wrapText="1"/>
    </xf>
    <xf numFmtId="3" fontId="65" fillId="0" borderId="0" xfId="0" applyNumberFormat="1" applyFont="1" applyFill="1" applyAlignment="1">
      <alignment horizontal="right" vertical="center" wrapText="1"/>
    </xf>
    <xf numFmtId="0" fontId="73" fillId="0" borderId="0" xfId="0" applyFont="1" applyAlignment="1">
      <alignment/>
    </xf>
    <xf numFmtId="0" fontId="69" fillId="0" borderId="0" xfId="0" applyFont="1" applyAlignment="1">
      <alignment vertical="center" wrapText="1"/>
    </xf>
    <xf numFmtId="0" fontId="68" fillId="0" borderId="0" xfId="0" applyFont="1" applyAlignment="1">
      <alignment horizontal="right" vertical="center" wrapText="1"/>
    </xf>
    <xf numFmtId="0" fontId="65" fillId="0" borderId="10" xfId="0" applyFont="1" applyBorder="1" applyAlignment="1">
      <alignment horizontal="right" vertical="center" wrapText="1"/>
    </xf>
    <xf numFmtId="0" fontId="67" fillId="0" borderId="10" xfId="0" applyFont="1" applyBorder="1" applyAlignment="1">
      <alignment horizontal="right" vertical="center" wrapText="1"/>
    </xf>
    <xf numFmtId="0" fontId="65" fillId="0" borderId="0" xfId="0" applyFont="1" applyFill="1" applyAlignment="1">
      <alignment horizontal="left" vertical="center" wrapText="1" indent="1"/>
    </xf>
    <xf numFmtId="0" fontId="69" fillId="0" borderId="0" xfId="0" applyFont="1" applyFill="1" applyAlignment="1">
      <alignment vertical="center" wrapText="1"/>
    </xf>
    <xf numFmtId="0" fontId="68" fillId="0" borderId="0" xfId="0" applyFont="1" applyFill="1" applyAlignment="1">
      <alignment horizontal="right" vertical="center" wrapText="1"/>
    </xf>
    <xf numFmtId="3" fontId="69" fillId="0" borderId="10" xfId="0" applyNumberFormat="1" applyFont="1" applyFill="1" applyBorder="1" applyAlignment="1">
      <alignment horizontal="right" vertical="center" wrapText="1"/>
    </xf>
    <xf numFmtId="0" fontId="6" fillId="0" borderId="0" xfId="0" applyFont="1" applyFill="1" applyAlignment="1">
      <alignment/>
    </xf>
    <xf numFmtId="3" fontId="68" fillId="0" borderId="0" xfId="0" applyNumberFormat="1" applyFont="1" applyFill="1" applyAlignment="1">
      <alignment horizontal="right" vertical="center" wrapText="1"/>
    </xf>
    <xf numFmtId="0" fontId="68" fillId="0" borderId="11" xfId="0" applyFont="1" applyFill="1" applyBorder="1" applyAlignment="1">
      <alignment horizontal="right" vertical="center" wrapText="1"/>
    </xf>
    <xf numFmtId="0" fontId="6" fillId="0" borderId="0" xfId="0" applyFont="1" applyFill="1" applyAlignment="1">
      <alignment horizontal="justify" vertical="center"/>
    </xf>
    <xf numFmtId="0" fontId="65" fillId="0" borderId="0" xfId="0" applyFont="1" applyFill="1" applyAlignment="1">
      <alignment horizontal="left" vertical="center" wrapText="1"/>
    </xf>
    <xf numFmtId="0" fontId="67" fillId="0" borderId="10" xfId="0" applyFont="1" applyFill="1" applyBorder="1" applyAlignment="1">
      <alignment vertical="center" wrapText="1"/>
    </xf>
    <xf numFmtId="0" fontId="67" fillId="0" borderId="10" xfId="0" applyFont="1" applyFill="1" applyBorder="1" applyAlignment="1">
      <alignment horizontal="right" vertical="center" wrapText="1"/>
    </xf>
    <xf numFmtId="0" fontId="65" fillId="0" borderId="10" xfId="0" applyFont="1" applyFill="1" applyBorder="1" applyAlignment="1">
      <alignment horizontal="right" vertical="center" wrapText="1"/>
    </xf>
    <xf numFmtId="0" fontId="65" fillId="0" borderId="0" xfId="0" applyFont="1" applyFill="1" applyAlignment="1">
      <alignment vertical="center" wrapText="1"/>
    </xf>
    <xf numFmtId="3" fontId="69" fillId="0" borderId="0" xfId="0" applyNumberFormat="1" applyFont="1" applyFill="1" applyAlignment="1">
      <alignment horizontal="right" vertical="center" wrapText="1"/>
    </xf>
    <xf numFmtId="0" fontId="67" fillId="0" borderId="0" xfId="0" applyFont="1" applyFill="1" applyAlignment="1">
      <alignment vertical="center" wrapText="1"/>
    </xf>
    <xf numFmtId="0" fontId="67" fillId="0" borderId="11" xfId="0" applyFont="1" applyFill="1" applyBorder="1" applyAlignment="1">
      <alignment vertical="center" wrapText="1"/>
    </xf>
    <xf numFmtId="0" fontId="67" fillId="0" borderId="11" xfId="0" applyFont="1" applyFill="1" applyBorder="1" applyAlignment="1">
      <alignment horizontal="right" vertical="center" wrapText="1"/>
    </xf>
    <xf numFmtId="0" fontId="65" fillId="0" borderId="11" xfId="0" applyFont="1" applyFill="1" applyBorder="1" applyAlignment="1">
      <alignment horizontal="right" vertical="center" wrapText="1"/>
    </xf>
    <xf numFmtId="0" fontId="65" fillId="0" borderId="11" xfId="0" applyFont="1" applyFill="1" applyBorder="1" applyAlignment="1">
      <alignment vertical="center" wrapText="1"/>
    </xf>
    <xf numFmtId="176" fontId="69" fillId="0" borderId="11" xfId="0" applyNumberFormat="1" applyFont="1" applyFill="1" applyBorder="1" applyAlignment="1">
      <alignment horizontal="right" vertical="center" wrapText="1"/>
    </xf>
    <xf numFmtId="0" fontId="67" fillId="0" borderId="10" xfId="0" applyFont="1" applyFill="1" applyBorder="1" applyAlignment="1">
      <alignment horizontal="justify" vertical="center" wrapText="1"/>
    </xf>
    <xf numFmtId="2" fontId="68" fillId="0" borderId="0" xfId="0" applyNumberFormat="1" applyFont="1" applyFill="1" applyAlignment="1">
      <alignment horizontal="right" vertical="center" wrapText="1"/>
    </xf>
    <xf numFmtId="0" fontId="65" fillId="0" borderId="10" xfId="0" applyFont="1" applyFill="1" applyBorder="1" applyAlignment="1">
      <alignment vertical="center" wrapText="1"/>
    </xf>
    <xf numFmtId="0" fontId="9" fillId="0" borderId="0" xfId="0" applyFont="1" applyFill="1" applyAlignment="1">
      <alignment/>
    </xf>
    <xf numFmtId="0" fontId="9" fillId="0" borderId="0" xfId="0" applyFont="1" applyFill="1" applyAlignment="1">
      <alignment horizontal="right"/>
    </xf>
    <xf numFmtId="0" fontId="74" fillId="0" borderId="0" xfId="0" applyFont="1" applyFill="1" applyAlignment="1">
      <alignment vertical="center"/>
    </xf>
    <xf numFmtId="0" fontId="0" fillId="0" borderId="0" xfId="0" applyFill="1" applyAlignment="1">
      <alignment vertical="center"/>
    </xf>
    <xf numFmtId="0" fontId="0" fillId="0" borderId="0" xfId="0" applyFill="1" applyAlignment="1">
      <alignment/>
    </xf>
    <xf numFmtId="0" fontId="6" fillId="0" borderId="0" xfId="0" applyFont="1" applyAlignment="1">
      <alignment/>
    </xf>
    <xf numFmtId="0" fontId="7" fillId="0" borderId="0" xfId="0" applyFont="1" applyBorder="1" applyAlignment="1">
      <alignment horizontal="right" vertical="center" wrapText="1"/>
    </xf>
    <xf numFmtId="0" fontId="7" fillId="0" borderId="0" xfId="0" applyFont="1" applyBorder="1" applyAlignment="1">
      <alignment horizontal="left" vertical="center" wrapText="1" indent="1"/>
    </xf>
    <xf numFmtId="3" fontId="67" fillId="0" borderId="0" xfId="0" applyNumberFormat="1" applyFont="1" applyBorder="1" applyAlignment="1">
      <alignment horizontal="right" vertical="center" wrapText="1" indent="1"/>
    </xf>
    <xf numFmtId="3" fontId="65" fillId="0" borderId="0" xfId="0" applyNumberFormat="1" applyFont="1" applyBorder="1" applyAlignment="1">
      <alignment horizontal="right" vertical="center" wrapText="1" indent="1"/>
    </xf>
    <xf numFmtId="0" fontId="7" fillId="0" borderId="0" xfId="0" applyFont="1" applyBorder="1" applyAlignment="1">
      <alignment vertical="center" wrapText="1"/>
    </xf>
    <xf numFmtId="0" fontId="11" fillId="0" borderId="0" xfId="0" applyFont="1" applyBorder="1" applyAlignment="1">
      <alignment horizontal="right" vertical="center" wrapText="1"/>
    </xf>
    <xf numFmtId="10" fontId="67" fillId="0" borderId="0" xfId="0" applyNumberFormat="1" applyFont="1" applyBorder="1" applyAlignment="1">
      <alignment horizontal="right" vertical="center" wrapText="1" indent="1"/>
    </xf>
    <xf numFmtId="10" fontId="65" fillId="0" borderId="0" xfId="0" applyNumberFormat="1" applyFont="1" applyBorder="1" applyAlignment="1">
      <alignment horizontal="right" vertical="center" wrapText="1" indent="1"/>
    </xf>
    <xf numFmtId="10" fontId="67" fillId="0" borderId="10" xfId="0" applyNumberFormat="1" applyFont="1" applyBorder="1" applyAlignment="1">
      <alignment horizontal="right" vertical="center" wrapText="1" indent="1"/>
    </xf>
    <xf numFmtId="10" fontId="65" fillId="0" borderId="10" xfId="0" applyNumberFormat="1" applyFont="1" applyBorder="1" applyAlignment="1">
      <alignment horizontal="right" vertical="center" wrapText="1" indent="1"/>
    </xf>
    <xf numFmtId="0" fontId="11" fillId="0" borderId="0" xfId="0" applyFont="1" applyBorder="1" applyAlignment="1">
      <alignment horizontal="center" vertical="center" wrapText="1"/>
    </xf>
    <xf numFmtId="0" fontId="11" fillId="0" borderId="10" xfId="0" applyFont="1" applyBorder="1" applyAlignment="1">
      <alignment horizontal="right" vertical="center" wrapText="1"/>
    </xf>
    <xf numFmtId="0" fontId="7" fillId="0" borderId="10" xfId="0" applyFont="1" applyBorder="1" applyAlignment="1">
      <alignment horizontal="right" vertical="center" wrapText="1"/>
    </xf>
    <xf numFmtId="0" fontId="65" fillId="0" borderId="0" xfId="0" applyFont="1" applyBorder="1" applyAlignment="1">
      <alignment horizontal="justify" vertical="center" wrapText="1"/>
    </xf>
    <xf numFmtId="3" fontId="68" fillId="0" borderId="0" xfId="0" applyNumberFormat="1" applyFont="1" applyBorder="1" applyAlignment="1">
      <alignment horizontal="right" vertical="center" wrapText="1" indent="1"/>
    </xf>
    <xf numFmtId="0" fontId="65" fillId="0" borderId="0" xfId="0" applyFont="1" applyBorder="1" applyAlignment="1">
      <alignment horizontal="right" vertical="center" wrapText="1" indent="1"/>
    </xf>
    <xf numFmtId="0" fontId="65" fillId="0" borderId="0" xfId="0" applyFont="1" applyBorder="1" applyAlignment="1">
      <alignment horizontal="left" vertical="center" wrapText="1"/>
    </xf>
    <xf numFmtId="3" fontId="65" fillId="0" borderId="13" xfId="0" applyNumberFormat="1" applyFont="1" applyBorder="1" applyAlignment="1">
      <alignment horizontal="right" vertical="center" wrapText="1" indent="1"/>
    </xf>
    <xf numFmtId="0" fontId="75" fillId="0" borderId="0" xfId="0" applyFont="1" applyBorder="1" applyAlignment="1">
      <alignment horizontal="left" vertical="center" wrapText="1" indent="1"/>
    </xf>
    <xf numFmtId="3" fontId="76" fillId="0" borderId="0" xfId="0" applyNumberFormat="1" applyFont="1" applyBorder="1" applyAlignment="1">
      <alignment horizontal="right" vertical="center" wrapText="1" indent="1"/>
    </xf>
    <xf numFmtId="0" fontId="76" fillId="0" borderId="0" xfId="0" applyFont="1" applyBorder="1" applyAlignment="1">
      <alignment horizontal="right" vertical="center" wrapText="1" indent="1"/>
    </xf>
    <xf numFmtId="3" fontId="75" fillId="0" borderId="0" xfId="0" applyNumberFormat="1" applyFont="1" applyBorder="1" applyAlignment="1">
      <alignment horizontal="right" vertical="center" wrapText="1" indent="1"/>
    </xf>
    <xf numFmtId="0" fontId="75" fillId="0" borderId="0" xfId="0" applyFont="1" applyBorder="1" applyAlignment="1">
      <alignment horizontal="right" vertical="center" wrapText="1" indent="1"/>
    </xf>
    <xf numFmtId="0" fontId="68" fillId="0" borderId="0" xfId="0" applyFont="1" applyBorder="1" applyAlignment="1">
      <alignment horizontal="right" vertical="center" wrapText="1" indent="1"/>
    </xf>
    <xf numFmtId="0" fontId="70" fillId="0" borderId="0" xfId="0" applyFont="1" applyAlignment="1">
      <alignment vertical="center"/>
    </xf>
    <xf numFmtId="0" fontId="65" fillId="0" borderId="0" xfId="0" applyFont="1" applyBorder="1" applyAlignment="1">
      <alignment/>
    </xf>
    <xf numFmtId="0" fontId="75" fillId="0" borderId="0" xfId="0" applyFont="1" applyBorder="1" applyAlignment="1">
      <alignment horizontal="justify" vertical="center" wrapText="1"/>
    </xf>
    <xf numFmtId="0" fontId="77" fillId="0" borderId="0" xfId="0" applyFont="1" applyBorder="1" applyAlignment="1">
      <alignment horizontal="justify" vertical="center" wrapText="1"/>
    </xf>
    <xf numFmtId="0" fontId="76" fillId="0" borderId="0" xfId="0" applyFont="1" applyBorder="1" applyAlignment="1">
      <alignment horizontal="right" vertical="center" wrapText="1"/>
    </xf>
    <xf numFmtId="0" fontId="75" fillId="0" borderId="0" xfId="0" applyFont="1" applyAlignment="1">
      <alignment horizontal="right" vertical="center" wrapText="1"/>
    </xf>
    <xf numFmtId="0" fontId="67" fillId="0" borderId="0" xfId="0" applyFont="1" applyBorder="1" applyAlignment="1">
      <alignment horizontal="right" vertical="center" wrapText="1"/>
    </xf>
    <xf numFmtId="0" fontId="65" fillId="0" borderId="0" xfId="0" applyFont="1" applyBorder="1" applyAlignment="1">
      <alignment horizontal="right" vertical="center" wrapText="1"/>
    </xf>
    <xf numFmtId="0" fontId="69" fillId="0" borderId="0" xfId="0" applyFont="1" applyBorder="1" applyAlignment="1">
      <alignment vertical="center" wrapText="1"/>
    </xf>
    <xf numFmtId="3" fontId="67" fillId="0" borderId="10" xfId="0" applyNumberFormat="1" applyFont="1" applyBorder="1" applyAlignment="1">
      <alignment horizontal="right" vertical="center" wrapText="1"/>
    </xf>
    <xf numFmtId="0" fontId="78" fillId="0" borderId="0" xfId="0" applyFont="1" applyBorder="1" applyAlignment="1">
      <alignment vertical="center"/>
    </xf>
    <xf numFmtId="0" fontId="79" fillId="0" borderId="11" xfId="0" applyFont="1" applyBorder="1" applyAlignment="1">
      <alignment horizontal="right" vertical="center" wrapText="1"/>
    </xf>
    <xf numFmtId="0" fontId="78" fillId="0" borderId="11" xfId="0" applyFont="1" applyBorder="1" applyAlignment="1">
      <alignment horizontal="right" vertical="center" wrapText="1"/>
    </xf>
    <xf numFmtId="0" fontId="65" fillId="0" borderId="0" xfId="0" applyFont="1" applyBorder="1" applyAlignment="1">
      <alignment vertical="center" wrapText="1"/>
    </xf>
    <xf numFmtId="3" fontId="68" fillId="0" borderId="0" xfId="0" applyNumberFormat="1" applyFont="1" applyBorder="1" applyAlignment="1">
      <alignment horizontal="right" vertical="center" wrapText="1"/>
    </xf>
    <xf numFmtId="3" fontId="69" fillId="0" borderId="0" xfId="0" applyNumberFormat="1" applyFont="1" applyBorder="1" applyAlignment="1">
      <alignment horizontal="right" vertical="center" wrapText="1"/>
    </xf>
    <xf numFmtId="10" fontId="68" fillId="0" borderId="0" xfId="0" applyNumberFormat="1" applyFont="1" applyBorder="1" applyAlignment="1">
      <alignment horizontal="right" vertical="center" wrapText="1"/>
    </xf>
    <xf numFmtId="10" fontId="69" fillId="0" borderId="0" xfId="0" applyNumberFormat="1" applyFont="1" applyBorder="1" applyAlignment="1">
      <alignment horizontal="right" vertical="center" wrapText="1"/>
    </xf>
    <xf numFmtId="0" fontId="80" fillId="0" borderId="0" xfId="0" applyFont="1" applyBorder="1" applyAlignment="1">
      <alignment horizontal="right" vertical="center" wrapText="1"/>
    </xf>
    <xf numFmtId="10" fontId="67" fillId="0" borderId="0" xfId="0" applyNumberFormat="1" applyFont="1" applyBorder="1" applyAlignment="1">
      <alignment horizontal="right" vertical="center" wrapText="1"/>
    </xf>
    <xf numFmtId="10" fontId="67" fillId="0" borderId="10" xfId="0" applyNumberFormat="1" applyFont="1" applyBorder="1" applyAlignment="1">
      <alignment horizontal="right" vertical="center" wrapText="1"/>
    </xf>
    <xf numFmtId="10" fontId="69" fillId="0" borderId="10" xfId="0" applyNumberFormat="1" applyFont="1" applyBorder="1" applyAlignment="1">
      <alignment horizontal="right" vertical="center" wrapText="1"/>
    </xf>
    <xf numFmtId="10" fontId="67" fillId="0" borderId="13" xfId="0" applyNumberFormat="1" applyFont="1" applyBorder="1" applyAlignment="1">
      <alignment horizontal="right" vertical="center" wrapText="1"/>
    </xf>
    <xf numFmtId="10" fontId="65" fillId="0" borderId="13" xfId="0" applyNumberFormat="1" applyFont="1" applyBorder="1" applyAlignment="1">
      <alignment horizontal="right" vertical="center" wrapText="1"/>
    </xf>
    <xf numFmtId="0" fontId="81" fillId="0" borderId="0" xfId="0" applyFont="1" applyAlignment="1">
      <alignment/>
    </xf>
    <xf numFmtId="3" fontId="67" fillId="0" borderId="0" xfId="0" applyNumberFormat="1" applyFont="1" applyBorder="1" applyAlignment="1">
      <alignment horizontal="right" vertical="center" wrapText="1"/>
    </xf>
    <xf numFmtId="3" fontId="67" fillId="0" borderId="11" xfId="0" applyNumberFormat="1" applyFont="1" applyBorder="1" applyAlignment="1">
      <alignment horizontal="right" vertical="center" wrapText="1"/>
    </xf>
    <xf numFmtId="177" fontId="67" fillId="0" borderId="12" xfId="0" applyNumberFormat="1" applyFont="1" applyFill="1" applyBorder="1" applyAlignment="1">
      <alignment horizontal="right" vertical="center" wrapText="1" indent="1"/>
    </xf>
    <xf numFmtId="178" fontId="65" fillId="0" borderId="10" xfId="0" applyNumberFormat="1" applyFont="1" applyBorder="1" applyAlignment="1">
      <alignment horizontal="right" vertical="center" wrapText="1" indent="1"/>
    </xf>
    <xf numFmtId="178" fontId="65" fillId="0" borderId="0" xfId="0" applyNumberFormat="1" applyFont="1" applyAlignment="1">
      <alignment horizontal="right" vertical="center" wrapText="1" indent="1"/>
    </xf>
    <xf numFmtId="177" fontId="65" fillId="0" borderId="12" xfId="0" applyNumberFormat="1" applyFont="1" applyFill="1" applyBorder="1" applyAlignment="1">
      <alignment horizontal="right" vertical="center" wrapText="1" indent="1"/>
    </xf>
    <xf numFmtId="2" fontId="69" fillId="0" borderId="0" xfId="0" applyNumberFormat="1" applyFont="1" applyFill="1" applyAlignment="1">
      <alignment horizontal="right" vertical="center" wrapText="1"/>
    </xf>
    <xf numFmtId="178" fontId="69" fillId="0" borderId="0" xfId="0" applyNumberFormat="1" applyFont="1" applyAlignment="1">
      <alignment horizontal="right" vertical="center" wrapText="1"/>
    </xf>
    <xf numFmtId="178" fontId="69" fillId="0" borderId="10" xfId="0" applyNumberFormat="1" applyFont="1" applyBorder="1" applyAlignment="1">
      <alignment horizontal="right" vertical="center" wrapText="1"/>
    </xf>
    <xf numFmtId="178" fontId="69" fillId="0" borderId="10" xfId="0" applyNumberFormat="1" applyFont="1" applyBorder="1" applyAlignment="1" quotePrefix="1">
      <alignment horizontal="right" vertical="center" wrapText="1"/>
    </xf>
    <xf numFmtId="178" fontId="69" fillId="0" borderId="0" xfId="0" applyNumberFormat="1" applyFont="1" applyAlignment="1" quotePrefix="1">
      <alignment horizontal="right" vertical="center" wrapText="1"/>
    </xf>
    <xf numFmtId="178" fontId="69" fillId="0" borderId="11" xfId="0" applyNumberFormat="1" applyFont="1" applyBorder="1" applyAlignment="1">
      <alignment horizontal="right" vertical="center" wrapText="1"/>
    </xf>
    <xf numFmtId="0" fontId="69" fillId="0" borderId="10" xfId="0" applyFont="1" applyBorder="1" applyAlignment="1" quotePrefix="1">
      <alignment horizontal="right" vertical="center" wrapText="1"/>
    </xf>
    <xf numFmtId="178" fontId="69" fillId="0" borderId="0" xfId="0" applyNumberFormat="1" applyFont="1" applyAlignment="1">
      <alignment vertical="center" wrapText="1"/>
    </xf>
    <xf numFmtId="178" fontId="65" fillId="0" borderId="0" xfId="0" applyNumberFormat="1" applyFont="1" applyAlignment="1">
      <alignment/>
    </xf>
    <xf numFmtId="178" fontId="68" fillId="0" borderId="0" xfId="0" applyNumberFormat="1" applyFont="1" applyAlignment="1">
      <alignment vertical="center" wrapText="1"/>
    </xf>
    <xf numFmtId="178" fontId="69" fillId="0" borderId="0" xfId="33" applyNumberFormat="1" applyFont="1" applyAlignment="1">
      <alignment vertical="center" wrapText="1"/>
    </xf>
    <xf numFmtId="178" fontId="69" fillId="0" borderId="0" xfId="33" applyNumberFormat="1" applyFont="1" applyAlignment="1" quotePrefix="1">
      <alignment horizontal="right" vertical="center" wrapText="1"/>
    </xf>
    <xf numFmtId="178" fontId="69" fillId="0" borderId="0" xfId="33" applyNumberFormat="1" applyFont="1" applyAlignment="1">
      <alignment horizontal="right" vertical="center" wrapText="1"/>
    </xf>
    <xf numFmtId="178" fontId="65" fillId="0" borderId="0" xfId="33" applyNumberFormat="1" applyFont="1" applyAlignment="1">
      <alignment/>
    </xf>
    <xf numFmtId="0" fontId="69" fillId="0" borderId="10" xfId="0" applyFont="1" applyFill="1" applyBorder="1" applyAlignment="1" quotePrefix="1">
      <alignment horizontal="right" vertical="center" wrapText="1"/>
    </xf>
    <xf numFmtId="178" fontId="69" fillId="0" borderId="12" xfId="0" applyNumberFormat="1" applyFont="1" applyFill="1" applyBorder="1" applyAlignment="1">
      <alignment horizontal="right" vertical="center" wrapText="1"/>
    </xf>
    <xf numFmtId="178" fontId="69" fillId="0" borderId="12" xfId="0" applyNumberFormat="1" applyFont="1" applyBorder="1" applyAlignment="1">
      <alignment horizontal="right" vertical="center" wrapText="1"/>
    </xf>
    <xf numFmtId="178" fontId="65" fillId="0" borderId="0" xfId="0" applyNumberFormat="1" applyFont="1" applyFill="1" applyAlignment="1">
      <alignment horizontal="right" vertical="center" wrapText="1"/>
    </xf>
    <xf numFmtId="178" fontId="65" fillId="0" borderId="0" xfId="0" applyNumberFormat="1" applyFont="1" applyAlignment="1">
      <alignment horizontal="right" vertical="center" wrapText="1"/>
    </xf>
    <xf numFmtId="178" fontId="65" fillId="0" borderId="14" xfId="0" applyNumberFormat="1" applyFont="1" applyFill="1" applyBorder="1" applyAlignment="1">
      <alignment horizontal="right" vertical="center" wrapText="1"/>
    </xf>
    <xf numFmtId="178" fontId="65" fillId="0" borderId="14" xfId="0" applyNumberFormat="1" applyFont="1" applyBorder="1" applyAlignment="1">
      <alignment horizontal="right" vertical="center" wrapText="1"/>
    </xf>
    <xf numFmtId="178" fontId="65" fillId="0" borderId="12" xfId="0" applyNumberFormat="1" applyFont="1" applyFill="1" applyBorder="1" applyAlignment="1">
      <alignment horizontal="right" vertical="center" wrapText="1"/>
    </xf>
    <xf numFmtId="178" fontId="65" fillId="0" borderId="12" xfId="0" applyNumberFormat="1" applyFont="1" applyBorder="1" applyAlignment="1">
      <alignment horizontal="right" vertical="center" wrapText="1"/>
    </xf>
    <xf numFmtId="178" fontId="65" fillId="0" borderId="0" xfId="0" applyNumberFormat="1" applyFont="1" applyBorder="1" applyAlignment="1">
      <alignment horizontal="right" vertical="center" wrapText="1"/>
    </xf>
    <xf numFmtId="178" fontId="65" fillId="0" borderId="10" xfId="0" applyNumberFormat="1" applyFont="1" applyBorder="1" applyAlignment="1">
      <alignment horizontal="right" vertical="center" wrapText="1"/>
    </xf>
    <xf numFmtId="43" fontId="68" fillId="0" borderId="0" xfId="33" applyFont="1" applyFill="1" applyAlignment="1">
      <alignment horizontal="right" vertical="center" wrapText="1"/>
    </xf>
    <xf numFmtId="178" fontId="67" fillId="0" borderId="0" xfId="0" applyNumberFormat="1" applyFont="1" applyAlignment="1">
      <alignment horizontal="right" vertical="center" wrapText="1" indent="1"/>
    </xf>
    <xf numFmtId="178" fontId="67" fillId="0" borderId="10" xfId="0" applyNumberFormat="1" applyFont="1" applyBorder="1" applyAlignment="1">
      <alignment horizontal="right" vertical="center" wrapText="1" indent="1"/>
    </xf>
    <xf numFmtId="178" fontId="67" fillId="0" borderId="0" xfId="0" applyNumberFormat="1" applyFont="1" applyAlignment="1">
      <alignment horizontal="right" vertical="center" wrapText="1"/>
    </xf>
    <xf numFmtId="178" fontId="65" fillId="0" borderId="0" xfId="0" applyNumberFormat="1" applyFont="1" applyFill="1" applyAlignment="1">
      <alignment horizontal="right" vertical="center" wrapText="1" indent="1"/>
    </xf>
    <xf numFmtId="178" fontId="67" fillId="0" borderId="11" xfId="0" applyNumberFormat="1" applyFont="1" applyBorder="1" applyAlignment="1">
      <alignment horizontal="right" vertical="center" wrapText="1"/>
    </xf>
    <xf numFmtId="178" fontId="65" fillId="0" borderId="11" xfId="0" applyNumberFormat="1" applyFont="1" applyBorder="1" applyAlignment="1">
      <alignment horizontal="right" vertical="center" wrapText="1"/>
    </xf>
    <xf numFmtId="178" fontId="65" fillId="0" borderId="0" xfId="0" applyNumberFormat="1" applyFont="1" applyAlignment="1">
      <alignment horizontal="justify" vertical="center" wrapText="1"/>
    </xf>
    <xf numFmtId="178" fontId="67" fillId="0" borderId="12" xfId="0" applyNumberFormat="1" applyFont="1" applyBorder="1" applyAlignment="1">
      <alignment horizontal="right" vertical="center" wrapText="1" indent="1"/>
    </xf>
    <xf numFmtId="178" fontId="65" fillId="0" borderId="12" xfId="0" applyNumberFormat="1" applyFont="1" applyBorder="1" applyAlignment="1">
      <alignment horizontal="right" vertical="center" wrapText="1" indent="1"/>
    </xf>
    <xf numFmtId="38" fontId="67" fillId="0" borderId="0" xfId="0" applyNumberFormat="1" applyFont="1" applyAlignment="1">
      <alignment horizontal="right" vertical="center" wrapText="1" indent="1"/>
    </xf>
    <xf numFmtId="38" fontId="65" fillId="0" borderId="0" xfId="0" applyNumberFormat="1" applyFont="1" applyAlignment="1">
      <alignment horizontal="right" vertical="center" wrapText="1"/>
    </xf>
    <xf numFmtId="0" fontId="7" fillId="0" borderId="0" xfId="0" applyFont="1" applyFill="1" applyBorder="1" applyAlignment="1">
      <alignment horizontal="right" vertical="center" wrapText="1"/>
    </xf>
    <xf numFmtId="3" fontId="65" fillId="0" borderId="0" xfId="0" applyNumberFormat="1" applyFont="1" applyFill="1" applyBorder="1" applyAlignment="1">
      <alignment horizontal="right" vertical="center" wrapText="1" indent="1"/>
    </xf>
    <xf numFmtId="10" fontId="65" fillId="0" borderId="0" xfId="0" applyNumberFormat="1" applyFont="1" applyFill="1" applyBorder="1" applyAlignment="1">
      <alignment horizontal="right" vertical="center" wrapText="1" indent="1"/>
    </xf>
    <xf numFmtId="178" fontId="67" fillId="0" borderId="11" xfId="0" applyNumberFormat="1" applyFont="1" applyBorder="1" applyAlignment="1">
      <alignment horizontal="right" vertical="center" wrapText="1" indent="1"/>
    </xf>
    <xf numFmtId="178" fontId="65" fillId="0" borderId="11" xfId="0" applyNumberFormat="1" applyFont="1" applyBorder="1" applyAlignment="1">
      <alignment horizontal="right" vertical="center" wrapText="1" indent="1"/>
    </xf>
    <xf numFmtId="178" fontId="67" fillId="0" borderId="0" xfId="0" applyNumberFormat="1" applyFont="1" applyBorder="1" applyAlignment="1">
      <alignment horizontal="right" vertical="center" wrapText="1" indent="1"/>
    </xf>
    <xf numFmtId="178" fontId="65" fillId="0" borderId="0" xfId="0" applyNumberFormat="1" applyFont="1" applyBorder="1" applyAlignment="1">
      <alignment horizontal="right" vertical="center" wrapText="1" indent="1"/>
    </xf>
    <xf numFmtId="10" fontId="65" fillId="0" borderId="13" xfId="0" applyNumberFormat="1" applyFont="1" applyBorder="1" applyAlignment="1">
      <alignment horizontal="right" vertical="center" wrapText="1" indent="1"/>
    </xf>
    <xf numFmtId="38" fontId="68" fillId="0" borderId="0" xfId="0" applyNumberFormat="1" applyFont="1" applyAlignment="1">
      <alignment horizontal="right" vertical="center" wrapText="1"/>
    </xf>
    <xf numFmtId="38" fontId="69" fillId="0" borderId="0" xfId="0" applyNumberFormat="1" applyFont="1" applyAlignment="1">
      <alignment horizontal="right" vertical="center" wrapText="1"/>
    </xf>
    <xf numFmtId="38" fontId="69" fillId="0" borderId="10" xfId="0" applyNumberFormat="1" applyFont="1" applyBorder="1" applyAlignment="1">
      <alignment horizontal="right" vertical="center" wrapText="1"/>
    </xf>
    <xf numFmtId="38" fontId="68" fillId="0" borderId="10" xfId="0" applyNumberFormat="1" applyFont="1" applyBorder="1" applyAlignment="1">
      <alignment horizontal="right" vertical="center" wrapText="1"/>
    </xf>
    <xf numFmtId="178" fontId="68" fillId="0" borderId="0" xfId="0" applyNumberFormat="1" applyFont="1" applyAlignment="1">
      <alignment horizontal="right" vertical="center" wrapText="1"/>
    </xf>
    <xf numFmtId="38" fontId="67" fillId="0" borderId="0" xfId="0" applyNumberFormat="1" applyFont="1" applyAlignment="1">
      <alignment horizontal="right" vertical="center" wrapText="1"/>
    </xf>
    <xf numFmtId="38" fontId="67" fillId="0" borderId="10" xfId="0" applyNumberFormat="1" applyFont="1" applyBorder="1" applyAlignment="1">
      <alignment horizontal="right" vertical="center" wrapText="1"/>
    </xf>
    <xf numFmtId="43" fontId="68" fillId="0" borderId="10" xfId="33" applyFont="1" applyFill="1" applyBorder="1" applyAlignment="1">
      <alignment horizontal="right" vertical="center" wrapText="1"/>
    </xf>
    <xf numFmtId="178" fontId="68" fillId="0" borderId="0" xfId="0" applyNumberFormat="1" applyFont="1" applyFill="1" applyAlignment="1">
      <alignment horizontal="right" vertical="center" wrapText="1"/>
    </xf>
    <xf numFmtId="178" fontId="68" fillId="0" borderId="10" xfId="0" applyNumberFormat="1" applyFont="1" applyFill="1" applyBorder="1" applyAlignment="1">
      <alignment horizontal="right" vertical="center" wrapText="1"/>
    </xf>
    <xf numFmtId="178" fontId="68" fillId="0" borderId="11" xfId="0" applyNumberFormat="1" applyFont="1" applyFill="1" applyBorder="1" applyAlignment="1">
      <alignment horizontal="right" vertical="center" wrapText="1"/>
    </xf>
    <xf numFmtId="178" fontId="68" fillId="0" borderId="12" xfId="0" applyNumberFormat="1" applyFont="1" applyFill="1" applyBorder="1" applyAlignment="1">
      <alignment horizontal="right" vertical="center" wrapText="1"/>
    </xf>
    <xf numFmtId="178" fontId="68" fillId="0" borderId="14" xfId="0" applyNumberFormat="1" applyFont="1" applyFill="1" applyBorder="1" applyAlignment="1">
      <alignment horizontal="right" vertical="center" wrapText="1"/>
    </xf>
    <xf numFmtId="178" fontId="68" fillId="0" borderId="12" xfId="0" applyNumberFormat="1" applyFont="1" applyBorder="1" applyAlignment="1">
      <alignment horizontal="right" vertical="center" wrapText="1"/>
    </xf>
    <xf numFmtId="0" fontId="7" fillId="0" borderId="0" xfId="0" applyFont="1" applyFill="1" applyAlignment="1">
      <alignment/>
    </xf>
    <xf numFmtId="0" fontId="65" fillId="0" borderId="0" xfId="0" applyFont="1" applyFill="1" applyBorder="1" applyAlignment="1">
      <alignment horizontal="right" vertical="center" wrapText="1"/>
    </xf>
    <xf numFmtId="178" fontId="67" fillId="0" borderId="0" xfId="0" applyNumberFormat="1" applyFont="1" applyAlignment="1">
      <alignment horizontal="justify" vertical="center" wrapText="1"/>
    </xf>
    <xf numFmtId="0" fontId="65" fillId="0" borderId="0" xfId="0" applyFont="1" applyAlignment="1">
      <alignment horizontal="left" vertical="center" wrapText="1"/>
    </xf>
    <xf numFmtId="0" fontId="68" fillId="0" borderId="0" xfId="0" applyFont="1" applyAlignment="1">
      <alignment horizontal="right" vertical="center" wrapText="1"/>
    </xf>
    <xf numFmtId="0" fontId="65" fillId="0" borderId="0" xfId="0" applyFont="1" applyAlignment="1" quotePrefix="1">
      <alignment horizontal="left" vertical="center" wrapText="1"/>
    </xf>
    <xf numFmtId="179" fontId="69" fillId="0" borderId="0" xfId="0" applyNumberFormat="1" applyFont="1" applyFill="1" applyAlignment="1">
      <alignment horizontal="right" vertical="center" wrapText="1"/>
    </xf>
    <xf numFmtId="0" fontId="68" fillId="0" borderId="0" xfId="0" applyFont="1" applyAlignment="1">
      <alignment horizontal="right" vertical="center" wrapText="1"/>
    </xf>
    <xf numFmtId="0" fontId="68" fillId="0" borderId="10" xfId="0" applyFont="1" applyBorder="1" applyAlignment="1">
      <alignment horizontal="right" vertical="center" wrapText="1"/>
    </xf>
    <xf numFmtId="0" fontId="69" fillId="0" borderId="0" xfId="0" applyFont="1" applyAlignment="1">
      <alignment horizontal="right" vertical="center" wrapText="1"/>
    </xf>
    <xf numFmtId="0" fontId="65" fillId="0" borderId="0" xfId="0" applyFont="1" applyAlignment="1">
      <alignment horizontal="right" vertical="center" wrapText="1"/>
    </xf>
    <xf numFmtId="0" fontId="65" fillId="0" borderId="0" xfId="0" applyFont="1" applyFill="1" applyAlignment="1">
      <alignment horizontal="right" vertical="center" wrapText="1"/>
    </xf>
    <xf numFmtId="176" fontId="68" fillId="0" borderId="11" xfId="0" applyNumberFormat="1" applyFont="1" applyFill="1" applyBorder="1" applyAlignment="1">
      <alignment horizontal="right" vertical="center" wrapText="1"/>
    </xf>
    <xf numFmtId="43" fontId="69" fillId="0" borderId="0" xfId="33" applyFont="1" applyFill="1" applyAlignment="1">
      <alignment horizontal="right" vertical="center" wrapText="1"/>
    </xf>
    <xf numFmtId="43" fontId="69" fillId="0" borderId="10" xfId="33" applyFont="1" applyFill="1" applyBorder="1" applyAlignment="1">
      <alignment horizontal="right" vertical="center" wrapText="1"/>
    </xf>
    <xf numFmtId="179" fontId="68" fillId="0" borderId="0" xfId="0" applyNumberFormat="1" applyFont="1" applyFill="1" applyBorder="1" applyAlignment="1">
      <alignment horizontal="right" vertical="center" wrapText="1"/>
    </xf>
    <xf numFmtId="0" fontId="65" fillId="0" borderId="0" xfId="0" applyFont="1" applyAlignment="1">
      <alignment horizontal="left" vertical="center" wrapText="1" indent="2"/>
    </xf>
    <xf numFmtId="0" fontId="68" fillId="0" borderId="0" xfId="0" applyFont="1" applyAlignment="1">
      <alignment horizontal="left" vertical="top" wrapText="1"/>
    </xf>
    <xf numFmtId="0" fontId="65" fillId="0" borderId="0" xfId="0" applyFont="1" applyAlignment="1">
      <alignment horizontal="justify" vertical="center" wrapText="1"/>
    </xf>
    <xf numFmtId="0" fontId="65" fillId="0" borderId="10" xfId="0" applyFont="1" applyBorder="1" applyAlignment="1">
      <alignment horizontal="right" vertical="center" wrapText="1"/>
    </xf>
    <xf numFmtId="0" fontId="67" fillId="0" borderId="10" xfId="0" applyFont="1" applyFill="1" applyBorder="1" applyAlignment="1">
      <alignment horizontal="right" vertical="center" wrapText="1"/>
    </xf>
    <xf numFmtId="0" fontId="65" fillId="0" borderId="10" xfId="0" applyFont="1" applyFill="1" applyBorder="1" applyAlignment="1">
      <alignment horizontal="right" vertical="center" wrapText="1"/>
    </xf>
    <xf numFmtId="178" fontId="67" fillId="0" borderId="15" xfId="0" applyNumberFormat="1" applyFont="1" applyBorder="1" applyAlignment="1">
      <alignment vertical="center" wrapText="1"/>
    </xf>
    <xf numFmtId="0" fontId="67" fillId="0" borderId="10" xfId="0" applyFont="1" applyBorder="1" applyAlignment="1">
      <alignment horizontal="right" vertical="center" wrapText="1" indent="1"/>
    </xf>
    <xf numFmtId="3" fontId="67" fillId="0" borderId="13" xfId="0" applyNumberFormat="1" applyFont="1" applyBorder="1" applyAlignment="1">
      <alignment horizontal="right" vertical="center" wrapText="1" indent="1"/>
    </xf>
    <xf numFmtId="10" fontId="67" fillId="0" borderId="13" xfId="0" applyNumberFormat="1" applyFont="1" applyBorder="1" applyAlignment="1">
      <alignment horizontal="right" vertical="center" wrapText="1" indent="1"/>
    </xf>
    <xf numFmtId="178" fontId="65" fillId="0" borderId="15" xfId="0" applyNumberFormat="1" applyFont="1" applyBorder="1" applyAlignment="1">
      <alignment vertical="center" wrapText="1"/>
    </xf>
    <xf numFmtId="178" fontId="67" fillId="0" borderId="0" xfId="0" applyNumberFormat="1" applyFont="1" applyBorder="1" applyAlignment="1">
      <alignment horizontal="right" vertical="center" wrapText="1"/>
    </xf>
    <xf numFmtId="178" fontId="67" fillId="0" borderId="10" xfId="0" applyNumberFormat="1" applyFont="1" applyBorder="1" applyAlignment="1">
      <alignment horizontal="right" vertical="center" wrapText="1"/>
    </xf>
    <xf numFmtId="0" fontId="65" fillId="0" borderId="0" xfId="0" applyFont="1" applyAlignment="1">
      <alignment horizontal="right" vertical="center"/>
    </xf>
    <xf numFmtId="3" fontId="65" fillId="0" borderId="0" xfId="0" applyNumberFormat="1" applyFont="1" applyBorder="1" applyAlignment="1">
      <alignment horizontal="right" vertical="center" wrapText="1"/>
    </xf>
    <xf numFmtId="38" fontId="65" fillId="0" borderId="10" xfId="0" applyNumberFormat="1" applyFont="1" applyBorder="1" applyAlignment="1">
      <alignment horizontal="right" vertical="center" wrapText="1"/>
    </xf>
    <xf numFmtId="3" fontId="65" fillId="0" borderId="11" xfId="0" applyNumberFormat="1" applyFont="1" applyBorder="1" applyAlignment="1">
      <alignment horizontal="right" vertical="center" wrapText="1"/>
    </xf>
    <xf numFmtId="10" fontId="65" fillId="0" borderId="0" xfId="0" applyNumberFormat="1" applyFont="1" applyBorder="1" applyAlignment="1">
      <alignment horizontal="right" vertical="center" wrapText="1"/>
    </xf>
    <xf numFmtId="10" fontId="65" fillId="0" borderId="10" xfId="0" applyNumberFormat="1" applyFont="1" applyBorder="1" applyAlignment="1">
      <alignment horizontal="right" vertical="center" wrapText="1"/>
    </xf>
    <xf numFmtId="0" fontId="74" fillId="0" borderId="0" xfId="0" applyFont="1" applyFill="1" applyAlignment="1">
      <alignment horizontal="left" vertical="top" wrapText="1"/>
    </xf>
    <xf numFmtId="0" fontId="64" fillId="0" borderId="0" xfId="0" applyFont="1" applyAlignment="1">
      <alignment horizontal="center"/>
    </xf>
    <xf numFmtId="0" fontId="9" fillId="0" borderId="0" xfId="0" applyFont="1" applyFill="1" applyAlignment="1">
      <alignment vertical="top" wrapText="1"/>
    </xf>
    <xf numFmtId="0" fontId="68" fillId="0" borderId="0" xfId="0" applyFont="1" applyAlignment="1">
      <alignment horizontal="right" vertical="center" wrapText="1"/>
    </xf>
    <xf numFmtId="0" fontId="68" fillId="0" borderId="10" xfId="0" applyFont="1" applyBorder="1" applyAlignment="1">
      <alignment horizontal="right" vertical="center" wrapText="1"/>
    </xf>
    <xf numFmtId="0" fontId="68" fillId="0" borderId="0" xfId="0" applyFont="1" applyAlignment="1">
      <alignment horizontal="left" wrapText="1"/>
    </xf>
    <xf numFmtId="0" fontId="68" fillId="0" borderId="0" xfId="0" applyFont="1" applyFill="1" applyAlignment="1">
      <alignment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Border="1" applyAlignment="1">
      <alignment vertical="center" wrapText="1"/>
    </xf>
    <xf numFmtId="0" fontId="11" fillId="0" borderId="0" xfId="0" applyFont="1" applyFill="1" applyBorder="1" applyAlignment="1">
      <alignment horizontal="right" vertical="center" wrapText="1"/>
    </xf>
    <xf numFmtId="0" fontId="11" fillId="0" borderId="10"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10" xfId="0" applyFont="1" applyFill="1" applyBorder="1" applyAlignment="1">
      <alignment horizontal="right" vertical="center" wrapText="1"/>
    </xf>
    <xf numFmtId="0" fontId="65" fillId="0" borderId="0" xfId="0" applyFont="1" applyAlignment="1">
      <alignment horizontal="justify" vertical="center" wrapText="1"/>
    </xf>
    <xf numFmtId="0" fontId="69" fillId="0" borderId="0" xfId="0" applyFont="1" applyAlignment="1">
      <alignment horizontal="right" vertical="center" wrapText="1"/>
    </xf>
    <xf numFmtId="0" fontId="69" fillId="0" borderId="10" xfId="0" applyFont="1" applyBorder="1" applyAlignment="1">
      <alignment horizontal="right" vertical="center" wrapText="1"/>
    </xf>
    <xf numFmtId="0" fontId="65" fillId="0" borderId="0" xfId="0" applyFont="1" applyBorder="1" applyAlignment="1">
      <alignment vertical="center" wrapText="1"/>
    </xf>
    <xf numFmtId="0" fontId="67" fillId="0" borderId="0" xfId="0" applyFont="1" applyAlignment="1">
      <alignment horizontal="right" vertical="center" wrapText="1"/>
    </xf>
    <xf numFmtId="0" fontId="67" fillId="0" borderId="10" xfId="0" applyFont="1" applyBorder="1" applyAlignment="1">
      <alignment horizontal="right" vertical="center" wrapText="1"/>
    </xf>
    <xf numFmtId="0" fontId="69" fillId="0" borderId="0" xfId="0" applyFont="1" applyAlignment="1">
      <alignment vertical="center" wrapText="1"/>
    </xf>
    <xf numFmtId="0" fontId="65" fillId="0" borderId="0" xfId="0" applyFont="1" applyAlignment="1">
      <alignment horizontal="right" vertical="center" wrapText="1"/>
    </xf>
    <xf numFmtId="0" fontId="65" fillId="0" borderId="10" xfId="0" applyFont="1" applyBorder="1" applyAlignment="1">
      <alignment horizontal="right" vertical="center" wrapText="1"/>
    </xf>
    <xf numFmtId="0" fontId="67" fillId="0" borderId="0" xfId="0" applyFont="1" applyFill="1" applyAlignment="1">
      <alignment horizontal="right" vertical="center" wrapText="1"/>
    </xf>
    <xf numFmtId="0" fontId="67" fillId="0" borderId="10" xfId="0" applyFont="1" applyFill="1" applyBorder="1" applyAlignment="1">
      <alignment horizontal="right" vertical="center" wrapText="1"/>
    </xf>
    <xf numFmtId="0" fontId="65" fillId="0" borderId="0" xfId="0" applyFont="1" applyFill="1" applyAlignment="1">
      <alignment horizontal="right" vertical="center" wrapText="1"/>
    </xf>
    <xf numFmtId="0" fontId="65" fillId="0" borderId="10" xfId="0" applyFont="1" applyFill="1" applyBorder="1" applyAlignment="1">
      <alignment horizontal="right" vertical="center" wrapText="1"/>
    </xf>
    <xf numFmtId="0" fontId="81" fillId="0" borderId="0" xfId="0" applyFont="1" applyAlignment="1">
      <alignment horizontal="left" vertical="center" wrapText="1"/>
    </xf>
    <xf numFmtId="0" fontId="81" fillId="0" borderId="0" xfId="0" applyFont="1" applyAlignment="1">
      <alignment horizontal="left" wrapText="1"/>
    </xf>
    <xf numFmtId="0" fontId="65" fillId="0" borderId="0" xfId="0" applyFont="1" applyBorder="1" applyAlignment="1">
      <alignment horizontal="justify" vertical="center" wrapText="1"/>
    </xf>
    <xf numFmtId="184" fontId="69" fillId="0" borderId="10" xfId="0" applyNumberFormat="1" applyFont="1" applyFill="1" applyBorder="1" applyAlignment="1" quotePrefix="1">
      <alignment horizontal="righ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4:K22"/>
  <sheetViews>
    <sheetView zoomScale="70" zoomScaleNormal="70" zoomScalePageLayoutView="0" workbookViewId="0" topLeftCell="A1">
      <selection activeCell="M19" sqref="M19"/>
    </sheetView>
  </sheetViews>
  <sheetFormatPr defaultColWidth="9.140625" defaultRowHeight="15"/>
  <sheetData>
    <row r="4" spans="2:11" s="1" customFormat="1" ht="25.5">
      <c r="B4" s="255" t="s">
        <v>0</v>
      </c>
      <c r="C4" s="255"/>
      <c r="D4" s="255"/>
      <c r="E4" s="255"/>
      <c r="F4" s="255"/>
      <c r="G4" s="255"/>
      <c r="H4" s="255"/>
      <c r="I4" s="255"/>
      <c r="J4" s="255"/>
      <c r="K4" s="255"/>
    </row>
    <row r="5" s="1" customFormat="1" ht="25.5"/>
    <row r="6" spans="2:11" s="1" customFormat="1" ht="25.5">
      <c r="B6" s="255" t="s">
        <v>1</v>
      </c>
      <c r="C6" s="255"/>
      <c r="D6" s="255"/>
      <c r="E6" s="255"/>
      <c r="F6" s="255"/>
      <c r="G6" s="255"/>
      <c r="H6" s="255"/>
      <c r="I6" s="255"/>
      <c r="J6" s="255"/>
      <c r="K6" s="255"/>
    </row>
    <row r="7" s="1" customFormat="1" ht="25.5"/>
    <row r="8" spans="2:11" s="1" customFormat="1" ht="25.5">
      <c r="B8" s="255" t="s">
        <v>216</v>
      </c>
      <c r="C8" s="255"/>
      <c r="D8" s="255"/>
      <c r="E8" s="255"/>
      <c r="F8" s="255"/>
      <c r="G8" s="255"/>
      <c r="H8" s="255"/>
      <c r="I8" s="255"/>
      <c r="J8" s="255"/>
      <c r="K8" s="255"/>
    </row>
    <row r="9" s="1" customFormat="1" ht="25.5"/>
    <row r="10" spans="2:11" ht="25.5" customHeight="1">
      <c r="B10" s="65" t="s">
        <v>123</v>
      </c>
      <c r="C10" s="65"/>
      <c r="D10" s="65"/>
      <c r="E10" s="65"/>
      <c r="F10" s="65"/>
      <c r="G10" s="65"/>
      <c r="H10" s="65"/>
      <c r="I10" s="65"/>
      <c r="J10" s="65"/>
      <c r="K10" s="65"/>
    </row>
    <row r="11" spans="2:8" ht="25.5" customHeight="1">
      <c r="B11" s="101" t="s">
        <v>203</v>
      </c>
      <c r="C11" s="102"/>
      <c r="D11" s="103"/>
      <c r="E11" s="103"/>
      <c r="F11" s="103"/>
      <c r="G11" s="103"/>
      <c r="H11" s="103"/>
    </row>
    <row r="12" spans="2:8" ht="25.5" customHeight="1">
      <c r="B12" s="101" t="s">
        <v>204</v>
      </c>
      <c r="C12" s="102"/>
      <c r="D12" s="103"/>
      <c r="E12" s="103"/>
      <c r="F12" s="103"/>
      <c r="G12" s="103"/>
      <c r="H12" s="103"/>
    </row>
    <row r="13" spans="2:3" ht="25.5" customHeight="1">
      <c r="B13" s="65" t="s">
        <v>124</v>
      </c>
      <c r="C13" s="66"/>
    </row>
    <row r="14" spans="2:3" ht="25.5" customHeight="1">
      <c r="B14" s="65" t="s">
        <v>125</v>
      </c>
      <c r="C14" s="66"/>
    </row>
    <row r="15" spans="2:3" ht="25.5" customHeight="1">
      <c r="B15" s="65" t="s">
        <v>126</v>
      </c>
      <c r="C15" s="66"/>
    </row>
    <row r="16" spans="2:3" ht="25.5" customHeight="1">
      <c r="B16" s="65" t="s">
        <v>127</v>
      </c>
      <c r="C16" s="66"/>
    </row>
    <row r="17" spans="2:3" ht="25.5" customHeight="1">
      <c r="B17" s="65" t="s">
        <v>128</v>
      </c>
      <c r="C17" s="66"/>
    </row>
    <row r="18" spans="2:3" ht="25.5" customHeight="1">
      <c r="B18" s="65" t="s">
        <v>129</v>
      </c>
      <c r="C18" s="66"/>
    </row>
    <row r="19" spans="2:3" ht="25.5" customHeight="1">
      <c r="B19" s="65" t="s">
        <v>130</v>
      </c>
      <c r="C19" s="66"/>
    </row>
    <row r="20" spans="2:3" ht="25.5" customHeight="1">
      <c r="B20" s="65" t="s">
        <v>122</v>
      </c>
      <c r="C20" s="66"/>
    </row>
    <row r="22" spans="2:11" ht="95.25" customHeight="1">
      <c r="B22" s="254" t="s">
        <v>247</v>
      </c>
      <c r="C22" s="254"/>
      <c r="D22" s="254"/>
      <c r="E22" s="254"/>
      <c r="F22" s="254"/>
      <c r="G22" s="254"/>
      <c r="H22" s="254"/>
      <c r="I22" s="254"/>
      <c r="J22" s="254"/>
      <c r="K22" s="254"/>
    </row>
  </sheetData>
  <sheetProtection/>
  <mergeCells count="4">
    <mergeCell ref="B22:K22"/>
    <mergeCell ref="B4:K4"/>
    <mergeCell ref="B6:K6"/>
    <mergeCell ref="B8:K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C35"/>
  <sheetViews>
    <sheetView zoomScalePageLayoutView="0" workbookViewId="0" topLeftCell="A24">
      <selection activeCell="E31" sqref="E31"/>
    </sheetView>
  </sheetViews>
  <sheetFormatPr defaultColWidth="9.140625" defaultRowHeight="21" customHeight="1"/>
  <cols>
    <col min="1" max="1" width="62.140625" style="2" customWidth="1"/>
    <col min="2" max="3" width="21.7109375" style="2" customWidth="1"/>
    <col min="4" max="5" width="9.140625" style="2" customWidth="1"/>
    <col min="6" max="6" width="41.421875" style="2" customWidth="1"/>
    <col min="7" max="16384" width="9.140625" style="2" customWidth="1"/>
  </cols>
  <sheetData>
    <row r="2" ht="21" customHeight="1">
      <c r="A2" s="25" t="s">
        <v>114</v>
      </c>
    </row>
    <row r="3" ht="21" customHeight="1">
      <c r="A3" s="25"/>
    </row>
    <row r="4" spans="2:3" ht="21" customHeight="1">
      <c r="B4" s="78"/>
      <c r="C4" s="64"/>
    </row>
    <row r="5" spans="1:3" s="3" customFormat="1" ht="21" customHeight="1">
      <c r="A5" s="12"/>
      <c r="B5" s="279">
        <v>2019</v>
      </c>
      <c r="C5" s="281">
        <v>2018</v>
      </c>
    </row>
    <row r="6" spans="1:3" ht="21" customHeight="1" thickBot="1">
      <c r="A6" s="12"/>
      <c r="B6" s="280"/>
      <c r="C6" s="282"/>
    </row>
    <row r="7" spans="1:3" ht="21" customHeight="1">
      <c r="A7" s="12"/>
      <c r="B7" s="63" t="s">
        <v>3</v>
      </c>
      <c r="C7" s="64" t="s">
        <v>3</v>
      </c>
    </row>
    <row r="8" spans="1:2" ht="21" customHeight="1">
      <c r="A8" s="26" t="s">
        <v>92</v>
      </c>
      <c r="B8" s="7"/>
    </row>
    <row r="9" spans="1:2" ht="21" customHeight="1">
      <c r="A9" s="26"/>
      <c r="B9" s="7"/>
    </row>
    <row r="10" spans="1:2" ht="21" customHeight="1">
      <c r="A10" s="26" t="s">
        <v>93</v>
      </c>
      <c r="B10" s="7"/>
    </row>
    <row r="11" spans="1:3" ht="21" customHeight="1">
      <c r="A11" s="11" t="s">
        <v>94</v>
      </c>
      <c r="B11" s="24">
        <v>137663</v>
      </c>
      <c r="C11" s="5">
        <v>126328</v>
      </c>
    </row>
    <row r="12" spans="1:3" ht="21" customHeight="1">
      <c r="A12" s="11" t="s">
        <v>95</v>
      </c>
      <c r="B12" s="24">
        <v>49073</v>
      </c>
      <c r="C12" s="5">
        <v>50223</v>
      </c>
    </row>
    <row r="13" spans="1:3" ht="21" customHeight="1">
      <c r="A13" s="11" t="s">
        <v>96</v>
      </c>
      <c r="B13" s="24">
        <v>28353</v>
      </c>
      <c r="C13" s="5">
        <v>21239</v>
      </c>
    </row>
    <row r="14" spans="1:3" ht="21" customHeight="1">
      <c r="A14" s="11" t="s">
        <v>97</v>
      </c>
      <c r="B14" s="24">
        <v>815</v>
      </c>
      <c r="C14" s="5">
        <v>1171</v>
      </c>
    </row>
    <row r="15" spans="1:3" ht="21" customHeight="1">
      <c r="A15" s="11" t="s">
        <v>98</v>
      </c>
      <c r="B15" s="24">
        <v>39880</v>
      </c>
      <c r="C15" s="5">
        <v>38147</v>
      </c>
    </row>
    <row r="16" spans="1:3" ht="21" customHeight="1">
      <c r="A16" s="11" t="s">
        <v>99</v>
      </c>
      <c r="B16" s="24">
        <v>42719</v>
      </c>
      <c r="C16" s="5">
        <v>51093</v>
      </c>
    </row>
    <row r="17" spans="1:3" ht="21" customHeight="1">
      <c r="A17" s="11" t="s">
        <v>100</v>
      </c>
      <c r="B17" s="24">
        <v>66511</v>
      </c>
      <c r="C17" s="5">
        <v>66256</v>
      </c>
    </row>
    <row r="18" spans="1:3" ht="21" customHeight="1">
      <c r="A18" s="11" t="s">
        <v>101</v>
      </c>
      <c r="B18" s="24">
        <v>2161</v>
      </c>
      <c r="C18" s="5">
        <v>1675</v>
      </c>
    </row>
    <row r="19" spans="1:3" ht="21" customHeight="1">
      <c r="A19" s="11" t="s">
        <v>102</v>
      </c>
      <c r="B19" s="24">
        <v>22464</v>
      </c>
      <c r="C19" s="5">
        <v>18006</v>
      </c>
    </row>
    <row r="20" spans="1:3" ht="21" customHeight="1">
      <c r="A20" s="11" t="s">
        <v>103</v>
      </c>
      <c r="B20" s="24">
        <v>125909</v>
      </c>
      <c r="C20" s="5">
        <v>118574</v>
      </c>
    </row>
    <row r="21" spans="1:3" ht="21" customHeight="1">
      <c r="A21" s="26"/>
      <c r="B21" s="9"/>
      <c r="C21" s="28"/>
    </row>
    <row r="22" spans="1:3" ht="21" customHeight="1">
      <c r="A22" s="26" t="s">
        <v>104</v>
      </c>
      <c r="B22" s="9"/>
      <c r="C22" s="28"/>
    </row>
    <row r="23" spans="1:3" ht="54" customHeight="1">
      <c r="A23" s="76" t="s">
        <v>105</v>
      </c>
      <c r="B23" s="24">
        <v>19855</v>
      </c>
      <c r="C23" s="5">
        <v>11150</v>
      </c>
    </row>
    <row r="24" spans="1:3" ht="21" customHeight="1">
      <c r="A24" s="76" t="s">
        <v>106</v>
      </c>
      <c r="B24" s="24">
        <v>277288</v>
      </c>
      <c r="C24" s="5">
        <v>243963</v>
      </c>
    </row>
    <row r="25" spans="1:3" ht="21" customHeight="1">
      <c r="A25" s="76" t="s">
        <v>107</v>
      </c>
      <c r="B25" s="24">
        <v>14663</v>
      </c>
      <c r="C25" s="5">
        <v>15613</v>
      </c>
    </row>
    <row r="26" spans="1:3" ht="21" customHeight="1" thickBot="1">
      <c r="A26" s="76" t="s">
        <v>103</v>
      </c>
      <c r="B26" s="23">
        <v>97380</v>
      </c>
      <c r="C26" s="13">
        <v>78282</v>
      </c>
    </row>
    <row r="27" spans="1:3" ht="21" customHeight="1">
      <c r="A27" s="26"/>
      <c r="B27" s="9"/>
      <c r="C27" s="28"/>
    </row>
    <row r="28" spans="1:3" ht="21" customHeight="1">
      <c r="A28" s="26" t="s">
        <v>108</v>
      </c>
      <c r="B28" s="24">
        <f>SUM(B11:B26)</f>
        <v>924734</v>
      </c>
      <c r="C28" s="5">
        <v>841720</v>
      </c>
    </row>
    <row r="29" spans="1:3" ht="21" customHeight="1">
      <c r="A29" s="26"/>
      <c r="B29" s="9"/>
      <c r="C29" s="28"/>
    </row>
    <row r="30" spans="1:3" ht="21" customHeight="1">
      <c r="A30" s="26" t="s">
        <v>255</v>
      </c>
      <c r="B30" s="24">
        <v>75764</v>
      </c>
      <c r="C30" s="5">
        <v>65437</v>
      </c>
    </row>
    <row r="31" spans="1:3" ht="21" customHeight="1">
      <c r="A31" s="26"/>
      <c r="B31" s="9"/>
      <c r="C31" s="28"/>
    </row>
    <row r="32" spans="1:3" ht="21" customHeight="1" thickBot="1">
      <c r="A32" s="26" t="s">
        <v>109</v>
      </c>
      <c r="B32" s="23">
        <v>395385</v>
      </c>
      <c r="C32" s="13">
        <v>360078</v>
      </c>
    </row>
    <row r="33" spans="1:3" ht="21" customHeight="1">
      <c r="A33" s="26"/>
      <c r="B33" s="9"/>
      <c r="C33" s="28"/>
    </row>
    <row r="34" spans="1:3" ht="21" customHeight="1" thickBot="1">
      <c r="A34" s="26" t="s">
        <v>110</v>
      </c>
      <c r="B34" s="53">
        <f>SUM(B28,B30,B32)</f>
        <v>1395883</v>
      </c>
      <c r="C34" s="15">
        <f>SUM(C28,C30,C32)</f>
        <v>1267235</v>
      </c>
    </row>
    <row r="35" spans="1:2" ht="21" customHeight="1" thickTop="1">
      <c r="A35" s="26"/>
      <c r="B35" s="7"/>
    </row>
  </sheetData>
  <sheetProtection/>
  <mergeCells count="2">
    <mergeCell ref="B5:B6"/>
    <mergeCell ref="C5:C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D21"/>
  <sheetViews>
    <sheetView zoomScale="70" zoomScaleNormal="70" zoomScalePageLayoutView="0" workbookViewId="0" topLeftCell="A7">
      <selection activeCell="C15" sqref="C15"/>
    </sheetView>
  </sheetViews>
  <sheetFormatPr defaultColWidth="9.140625" defaultRowHeight="15"/>
  <cols>
    <col min="1" max="1" width="77.421875" style="2" customWidth="1"/>
    <col min="2" max="3" width="19.8515625" style="2" customWidth="1"/>
    <col min="4" max="16384" width="9.140625" style="2" customWidth="1"/>
  </cols>
  <sheetData>
    <row r="2" ht="20.25">
      <c r="A2" s="129" t="s">
        <v>166</v>
      </c>
    </row>
    <row r="3" spans="1:3" ht="15">
      <c r="A3" s="130"/>
      <c r="B3" s="130"/>
      <c r="C3" s="130"/>
    </row>
    <row r="4" spans="1:4" ht="15.75">
      <c r="A4" s="142"/>
      <c r="B4" s="135"/>
      <c r="C4" s="136" t="s">
        <v>2</v>
      </c>
      <c r="D4" s="130"/>
    </row>
    <row r="5" spans="1:4" ht="15.75">
      <c r="A5" s="273" t="s">
        <v>135</v>
      </c>
      <c r="B5" s="135" t="s">
        <v>193</v>
      </c>
      <c r="C5" s="136" t="s">
        <v>72</v>
      </c>
      <c r="D5" s="130"/>
    </row>
    <row r="6" spans="1:4" ht="33" customHeight="1" thickBot="1">
      <c r="A6" s="273"/>
      <c r="B6" s="75">
        <v>2019</v>
      </c>
      <c r="C6" s="74">
        <v>2018</v>
      </c>
      <c r="D6" s="130"/>
    </row>
    <row r="7" spans="1:4" ht="23.25" customHeight="1">
      <c r="A7" s="142" t="s">
        <v>143</v>
      </c>
      <c r="B7" s="143">
        <v>1395883</v>
      </c>
      <c r="C7" s="144">
        <v>1267235</v>
      </c>
      <c r="D7" s="130"/>
    </row>
    <row r="8" spans="1:4" ht="24.75" customHeight="1">
      <c r="A8" s="142" t="s">
        <v>167</v>
      </c>
      <c r="B8" s="145">
        <v>0.0023</v>
      </c>
      <c r="C8" s="146">
        <v>0.0019</v>
      </c>
      <c r="D8" s="130"/>
    </row>
    <row r="9" spans="1:4" ht="16.5">
      <c r="A9" s="142"/>
      <c r="B9" s="135"/>
      <c r="C9" s="147"/>
      <c r="D9" s="130"/>
    </row>
    <row r="10" spans="1:4" ht="23.25" customHeight="1">
      <c r="A10" s="142" t="s">
        <v>168</v>
      </c>
      <c r="B10" s="143">
        <v>7035</v>
      </c>
      <c r="C10" s="144">
        <v>5419</v>
      </c>
      <c r="D10" s="130"/>
    </row>
    <row r="11" spans="1:4" ht="28.5" customHeight="1">
      <c r="A11" s="142" t="s">
        <v>169</v>
      </c>
      <c r="B11" s="145">
        <v>0.005</v>
      </c>
      <c r="C11" s="146">
        <v>0.0043</v>
      </c>
      <c r="D11" s="130"/>
    </row>
    <row r="12" spans="1:4" ht="16.5">
      <c r="A12" s="142"/>
      <c r="B12" s="135"/>
      <c r="C12" s="147"/>
      <c r="D12" s="130"/>
    </row>
    <row r="13" spans="1:4" ht="22.5" customHeight="1">
      <c r="A13" s="142" t="s">
        <v>170</v>
      </c>
      <c r="B13" s="148">
        <v>0.0001</v>
      </c>
      <c r="C13" s="146">
        <v>0.0001</v>
      </c>
      <c r="D13" s="130"/>
    </row>
    <row r="14" spans="1:4" ht="24" customHeight="1" thickBot="1">
      <c r="A14" s="142" t="s">
        <v>171</v>
      </c>
      <c r="B14" s="149">
        <v>0.0027</v>
      </c>
      <c r="C14" s="150">
        <v>0.0019</v>
      </c>
      <c r="D14" s="130"/>
    </row>
    <row r="15" spans="1:4" ht="15.75">
      <c r="A15" s="142"/>
      <c r="B15" s="135"/>
      <c r="C15" s="136"/>
      <c r="D15" s="130"/>
    </row>
    <row r="16" spans="1:4" ht="16.5" thickBot="1">
      <c r="A16" s="142"/>
      <c r="B16" s="135">
        <v>2019</v>
      </c>
      <c r="C16" s="136">
        <v>2018</v>
      </c>
      <c r="D16" s="130"/>
    </row>
    <row r="17" spans="1:4" ht="24" customHeight="1" thickBot="1">
      <c r="A17" s="142" t="s">
        <v>172</v>
      </c>
      <c r="B17" s="151">
        <v>0.014</v>
      </c>
      <c r="C17" s="152">
        <v>0.014</v>
      </c>
      <c r="D17" s="130"/>
    </row>
    <row r="19" spans="1:3" s="153" customFormat="1" ht="36" customHeight="1">
      <c r="A19" s="283" t="s">
        <v>173</v>
      </c>
      <c r="B19" s="283"/>
      <c r="C19" s="283"/>
    </row>
    <row r="20" spans="1:3" s="153" customFormat="1" ht="36" customHeight="1">
      <c r="A20" s="284" t="s">
        <v>208</v>
      </c>
      <c r="B20" s="284"/>
      <c r="C20" s="284"/>
    </row>
    <row r="21" spans="1:3" s="153" customFormat="1" ht="34.5" customHeight="1">
      <c r="A21" s="284" t="s">
        <v>209</v>
      </c>
      <c r="B21" s="284"/>
      <c r="C21" s="284"/>
    </row>
  </sheetData>
  <sheetProtection/>
  <mergeCells count="4">
    <mergeCell ref="A5:A6"/>
    <mergeCell ref="A19:C19"/>
    <mergeCell ref="A20:C20"/>
    <mergeCell ref="A21:C2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2" r:id="rId1"/>
  <headerFooter scaleWithDoc="0">
    <oddFooter>&amp;R&amp;"Arial,標準"&amp;P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D18"/>
  <sheetViews>
    <sheetView zoomScale="70" zoomScaleNormal="70" zoomScalePageLayoutView="0" workbookViewId="0" topLeftCell="A1">
      <selection activeCell="F13" sqref="F13"/>
    </sheetView>
  </sheetViews>
  <sheetFormatPr defaultColWidth="9.140625" defaultRowHeight="15"/>
  <cols>
    <col min="1" max="1" width="45.7109375" style="2" customWidth="1"/>
    <col min="2" max="2" width="21.28125" style="2" customWidth="1"/>
    <col min="3" max="3" width="22.421875" style="2" customWidth="1"/>
    <col min="4" max="16384" width="9.140625" style="2" customWidth="1"/>
  </cols>
  <sheetData>
    <row r="2" ht="20.25">
      <c r="A2" s="25" t="s">
        <v>174</v>
      </c>
    </row>
    <row r="3" spans="1:3" ht="15">
      <c r="A3" s="130"/>
      <c r="B3" s="130"/>
      <c r="C3" s="130"/>
    </row>
    <row r="4" spans="1:4" ht="21.75" customHeight="1">
      <c r="A4" s="285" t="s">
        <v>175</v>
      </c>
      <c r="B4" s="135" t="s">
        <v>72</v>
      </c>
      <c r="C4" s="136" t="s">
        <v>72</v>
      </c>
      <c r="D4" s="130"/>
    </row>
    <row r="5" spans="1:4" ht="21.75" customHeight="1" thickBot="1">
      <c r="A5" s="285"/>
      <c r="B5" s="75">
        <v>2019</v>
      </c>
      <c r="C5" s="238">
        <v>2018</v>
      </c>
      <c r="D5" s="130"/>
    </row>
    <row r="6" spans="1:4" ht="21.75" customHeight="1">
      <c r="A6" s="118" t="s">
        <v>176</v>
      </c>
      <c r="B6" s="210"/>
      <c r="C6" s="196"/>
      <c r="D6" s="130"/>
    </row>
    <row r="7" spans="1:4" ht="21.75" customHeight="1">
      <c r="A7" s="118" t="s">
        <v>177</v>
      </c>
      <c r="B7" s="154">
        <v>195039</v>
      </c>
      <c r="C7" s="249">
        <v>180202</v>
      </c>
      <c r="D7" s="130"/>
    </row>
    <row r="8" spans="1:4" ht="21.75" customHeight="1" thickBot="1">
      <c r="A8" s="118" t="s">
        <v>178</v>
      </c>
      <c r="B8" s="211">
        <v>23476</v>
      </c>
      <c r="C8" s="250">
        <v>23476</v>
      </c>
      <c r="D8" s="130"/>
    </row>
    <row r="9" spans="1:4" ht="21.75" customHeight="1">
      <c r="A9" s="118" t="s">
        <v>179</v>
      </c>
      <c r="B9" s="154">
        <f>SUM(B7:B8)</f>
        <v>218515</v>
      </c>
      <c r="C9" s="249">
        <f>SUM(C7:C8)</f>
        <v>203678</v>
      </c>
      <c r="D9" s="130"/>
    </row>
    <row r="10" spans="1:4" ht="21.75" customHeight="1" thickBot="1">
      <c r="A10" s="118" t="s">
        <v>180</v>
      </c>
      <c r="B10" s="154">
        <v>32855</v>
      </c>
      <c r="C10" s="249">
        <v>34393</v>
      </c>
      <c r="D10" s="130"/>
    </row>
    <row r="11" spans="1:4" ht="21.75" customHeight="1">
      <c r="A11" s="118" t="s">
        <v>181</v>
      </c>
      <c r="B11" s="155">
        <f>SUM(B9:B10)</f>
        <v>251370</v>
      </c>
      <c r="C11" s="251">
        <f>SUM(C9:C10)</f>
        <v>238071</v>
      </c>
      <c r="D11" s="130"/>
    </row>
    <row r="12" spans="1:4" ht="21.75" customHeight="1">
      <c r="A12" s="118"/>
      <c r="B12" s="135"/>
      <c r="C12" s="136"/>
      <c r="D12" s="130"/>
    </row>
    <row r="13" spans="1:4" ht="21.75" customHeight="1">
      <c r="A13" s="118" t="s">
        <v>182</v>
      </c>
      <c r="B13" s="143">
        <v>1098018</v>
      </c>
      <c r="C13" s="144">
        <v>1030815</v>
      </c>
      <c r="D13" s="130"/>
    </row>
    <row r="14" spans="1:4" ht="21.75" customHeight="1">
      <c r="A14" s="118"/>
      <c r="B14" s="135"/>
      <c r="C14" s="136"/>
      <c r="D14" s="130"/>
    </row>
    <row r="15" spans="1:4" ht="21.75" customHeight="1">
      <c r="A15" s="118" t="s">
        <v>183</v>
      </c>
      <c r="B15" s="148">
        <v>0.1776</v>
      </c>
      <c r="C15" s="252">
        <v>0.1748</v>
      </c>
      <c r="D15" s="130"/>
    </row>
    <row r="16" spans="1:4" ht="21.75" customHeight="1">
      <c r="A16" s="118" t="s">
        <v>184</v>
      </c>
      <c r="B16" s="148">
        <v>0.199</v>
      </c>
      <c r="C16" s="252">
        <v>0.1976</v>
      </c>
      <c r="D16" s="130"/>
    </row>
    <row r="17" spans="1:4" ht="21.75" customHeight="1" thickBot="1">
      <c r="A17" s="118" t="s">
        <v>185</v>
      </c>
      <c r="B17" s="149">
        <v>0.2289</v>
      </c>
      <c r="C17" s="253">
        <v>0.231</v>
      </c>
      <c r="D17" s="130"/>
    </row>
    <row r="18" ht="15">
      <c r="D18" s="130"/>
    </row>
  </sheetData>
  <sheetProtection/>
  <mergeCells count="1">
    <mergeCell ref="A4:A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P50"/>
  <sheetViews>
    <sheetView zoomScale="70" zoomScaleNormal="70" zoomScalePageLayoutView="0" workbookViewId="0" topLeftCell="A22">
      <selection activeCell="A26" sqref="A26"/>
    </sheetView>
  </sheetViews>
  <sheetFormatPr defaultColWidth="9.140625" defaultRowHeight="15"/>
  <cols>
    <col min="1" max="1" width="71.7109375" style="32" customWidth="1"/>
    <col min="2" max="3" width="25.421875" style="35" customWidth="1"/>
    <col min="4" max="4" width="21.8515625" style="32" customWidth="1"/>
    <col min="5" max="16384" width="9.140625" style="32" customWidth="1"/>
  </cols>
  <sheetData>
    <row r="1" ht="21" customHeight="1"/>
    <row r="2" ht="21" customHeight="1">
      <c r="A2" s="29" t="s">
        <v>69</v>
      </c>
    </row>
    <row r="3" ht="13.5" customHeight="1">
      <c r="A3" s="30"/>
    </row>
    <row r="4" spans="1:3" s="30" customFormat="1" ht="21" customHeight="1" thickBot="1">
      <c r="A4" s="33"/>
      <c r="B4" s="61" t="s">
        <v>217</v>
      </c>
      <c r="C4" s="62" t="s">
        <v>186</v>
      </c>
    </row>
    <row r="5" spans="1:3" s="30" customFormat="1" ht="21" customHeight="1" thickBot="1">
      <c r="A5" s="85" t="s">
        <v>187</v>
      </c>
      <c r="B5" s="86" t="s">
        <v>3</v>
      </c>
      <c r="C5" s="87" t="s">
        <v>3</v>
      </c>
    </row>
    <row r="6" spans="1:3" s="30" customFormat="1" ht="21" customHeight="1">
      <c r="A6" s="88" t="s">
        <v>218</v>
      </c>
      <c r="B6" s="81">
        <v>58444</v>
      </c>
      <c r="C6" s="89">
        <v>54535</v>
      </c>
    </row>
    <row r="7" spans="1:3" s="30" customFormat="1" ht="21" customHeight="1">
      <c r="A7" s="88" t="s">
        <v>219</v>
      </c>
      <c r="B7" s="81">
        <v>39755</v>
      </c>
      <c r="C7" s="89">
        <v>38087</v>
      </c>
    </row>
    <row r="8" spans="1:3" s="30" customFormat="1" ht="21" customHeight="1">
      <c r="A8" s="88" t="s">
        <v>220</v>
      </c>
      <c r="B8" s="81">
        <v>40088</v>
      </c>
      <c r="C8" s="89">
        <v>39081</v>
      </c>
    </row>
    <row r="9" spans="1:3" s="30" customFormat="1" ht="21" customHeight="1">
      <c r="A9" s="88" t="s">
        <v>211</v>
      </c>
      <c r="B9" s="81">
        <v>34074</v>
      </c>
      <c r="C9" s="89">
        <v>32654</v>
      </c>
    </row>
    <row r="10" spans="1:3" s="30" customFormat="1" ht="36" customHeight="1">
      <c r="A10" s="88" t="s">
        <v>222</v>
      </c>
      <c r="B10" s="81">
        <v>33574</v>
      </c>
      <c r="C10" s="70">
        <v>32070</v>
      </c>
    </row>
    <row r="11" spans="1:3" s="30" customFormat="1" ht="9" customHeight="1">
      <c r="A11" s="88"/>
      <c r="B11" s="81"/>
      <c r="C11" s="89"/>
    </row>
    <row r="12" spans="1:3" s="30" customFormat="1" ht="21" customHeight="1" thickBot="1">
      <c r="A12" s="90"/>
      <c r="B12" s="61" t="s">
        <v>217</v>
      </c>
      <c r="C12" s="62" t="s">
        <v>186</v>
      </c>
    </row>
    <row r="13" spans="1:3" s="30" customFormat="1" ht="21" customHeight="1" thickBot="1">
      <c r="A13" s="91" t="s">
        <v>65</v>
      </c>
      <c r="B13" s="92" t="s">
        <v>33</v>
      </c>
      <c r="C13" s="93" t="s">
        <v>33</v>
      </c>
    </row>
    <row r="14" spans="1:3" s="30" customFormat="1" ht="21" customHeight="1">
      <c r="A14" s="94" t="s">
        <v>221</v>
      </c>
      <c r="B14" s="231">
        <v>3.044</v>
      </c>
      <c r="C14" s="95">
        <v>3.0333</v>
      </c>
    </row>
    <row r="15" spans="1:3" s="30" customFormat="1" ht="21" customHeight="1">
      <c r="A15" s="88" t="s">
        <v>66</v>
      </c>
      <c r="B15" s="234">
        <v>1.537</v>
      </c>
      <c r="C15" s="225">
        <v>1.468</v>
      </c>
    </row>
    <row r="16" spans="1:3" s="30" customFormat="1" ht="9" customHeight="1">
      <c r="A16" s="90"/>
      <c r="B16" s="63"/>
      <c r="C16" s="64"/>
    </row>
    <row r="17" spans="1:3" s="30" customFormat="1" ht="21" customHeight="1" thickBot="1">
      <c r="A17" s="96"/>
      <c r="B17" s="61" t="s">
        <v>217</v>
      </c>
      <c r="C17" s="62" t="s">
        <v>186</v>
      </c>
    </row>
    <row r="18" spans="1:3" s="30" customFormat="1" ht="21" customHeight="1" thickBot="1">
      <c r="A18" s="85" t="s">
        <v>188</v>
      </c>
      <c r="B18" s="86" t="s">
        <v>3</v>
      </c>
      <c r="C18" s="87" t="s">
        <v>3</v>
      </c>
    </row>
    <row r="19" spans="1:3" s="30" customFormat="1" ht="21" customHeight="1">
      <c r="A19" s="88" t="s">
        <v>45</v>
      </c>
      <c r="B19" s="81">
        <v>3026056</v>
      </c>
      <c r="C19" s="70">
        <v>2956004</v>
      </c>
    </row>
    <row r="20" spans="1:3" s="30" customFormat="1" ht="21" customHeight="1">
      <c r="A20" s="88" t="s">
        <v>67</v>
      </c>
      <c r="B20" s="81">
        <v>52864</v>
      </c>
      <c r="C20" s="70">
        <v>52864</v>
      </c>
    </row>
    <row r="21" spans="1:3" s="30" customFormat="1" ht="36" customHeight="1">
      <c r="A21" s="88" t="s">
        <v>62</v>
      </c>
      <c r="B21" s="81">
        <v>278783</v>
      </c>
      <c r="C21" s="70">
        <v>257536</v>
      </c>
    </row>
    <row r="22" spans="1:3" s="30" customFormat="1" ht="9" customHeight="1">
      <c r="A22" s="90"/>
      <c r="B22" s="78"/>
      <c r="C22" s="68"/>
    </row>
    <row r="23" spans="1:3" s="30" customFormat="1" ht="21" customHeight="1" thickBot="1">
      <c r="A23" s="96"/>
      <c r="B23" s="61" t="s">
        <v>217</v>
      </c>
      <c r="C23" s="62" t="s">
        <v>186</v>
      </c>
    </row>
    <row r="24" spans="1:3" s="30" customFormat="1" ht="21" customHeight="1" thickBot="1">
      <c r="A24" s="85" t="s">
        <v>248</v>
      </c>
      <c r="B24" s="86" t="s">
        <v>68</v>
      </c>
      <c r="C24" s="87" t="s">
        <v>68</v>
      </c>
    </row>
    <row r="25" spans="1:3" s="30" customFormat="1" ht="21" customHeight="1">
      <c r="A25" s="88" t="s">
        <v>223</v>
      </c>
      <c r="B25" s="78">
        <v>1.15</v>
      </c>
      <c r="C25" s="68">
        <v>1.16</v>
      </c>
    </row>
    <row r="26" spans="1:3" s="30" customFormat="1" ht="21" customHeight="1">
      <c r="A26" s="88" t="s">
        <v>224</v>
      </c>
      <c r="B26" s="78">
        <v>11.51</v>
      </c>
      <c r="C26" s="68">
        <v>12.26</v>
      </c>
    </row>
    <row r="27" spans="1:3" s="30" customFormat="1" ht="21" customHeight="1">
      <c r="A27" s="88" t="s">
        <v>225</v>
      </c>
      <c r="B27" s="97">
        <v>28.52</v>
      </c>
      <c r="C27" s="160">
        <v>27.88</v>
      </c>
    </row>
    <row r="28" spans="1:3" s="30" customFormat="1" ht="21" customHeight="1">
      <c r="A28" s="88" t="s">
        <v>227</v>
      </c>
      <c r="B28" s="78"/>
      <c r="C28" s="68"/>
    </row>
    <row r="29" spans="1:3" s="30" customFormat="1" ht="21" customHeight="1">
      <c r="A29" s="76" t="s">
        <v>111</v>
      </c>
      <c r="B29" s="97">
        <v>183</v>
      </c>
      <c r="C29" s="68">
        <v>134.33</v>
      </c>
    </row>
    <row r="30" spans="1:3" s="30" customFormat="1" ht="21" customHeight="1">
      <c r="A30" s="76" t="s">
        <v>112</v>
      </c>
      <c r="B30" s="78">
        <v>156.57</v>
      </c>
      <c r="C30" s="68">
        <v>146.39</v>
      </c>
    </row>
    <row r="31" spans="1:3" s="30" customFormat="1" ht="21" customHeight="1">
      <c r="A31" s="76" t="s">
        <v>189</v>
      </c>
      <c r="B31" s="185">
        <v>142.85</v>
      </c>
      <c r="C31" s="232">
        <v>141.44</v>
      </c>
    </row>
    <row r="32" spans="1:3" s="30" customFormat="1" ht="21" customHeight="1">
      <c r="A32" s="76" t="s">
        <v>190</v>
      </c>
      <c r="B32" s="185">
        <v>146.53</v>
      </c>
      <c r="C32" s="232">
        <v>160.23</v>
      </c>
    </row>
    <row r="33" ht="9" customHeight="1"/>
    <row r="34" spans="1:3" s="30" customFormat="1" ht="21" customHeight="1" thickBot="1">
      <c r="A34" s="96"/>
      <c r="B34" s="61" t="s">
        <v>217</v>
      </c>
      <c r="C34" s="62" t="s">
        <v>186</v>
      </c>
    </row>
    <row r="35" spans="1:3" s="30" customFormat="1" ht="21" customHeight="1" thickBot="1">
      <c r="A35" s="85" t="s">
        <v>254</v>
      </c>
      <c r="B35" s="239" t="s">
        <v>68</v>
      </c>
      <c r="C35" s="240" t="s">
        <v>68</v>
      </c>
    </row>
    <row r="36" spans="1:3" s="30" customFormat="1" ht="21" customHeight="1">
      <c r="A36" s="88" t="s">
        <v>226</v>
      </c>
      <c r="B36" s="185">
        <v>69.47</v>
      </c>
      <c r="C36" s="232">
        <v>66.77</v>
      </c>
    </row>
    <row r="37" spans="1:3" s="30" customFormat="1" ht="21" customHeight="1">
      <c r="A37" s="88" t="s">
        <v>228</v>
      </c>
      <c r="B37" s="185"/>
      <c r="C37" s="64"/>
    </row>
    <row r="38" spans="1:3" s="30" customFormat="1" ht="21" customHeight="1">
      <c r="A38" s="76" t="s">
        <v>111</v>
      </c>
      <c r="B38" s="185">
        <v>121.36</v>
      </c>
      <c r="C38" s="232">
        <v>118.98</v>
      </c>
    </row>
    <row r="39" spans="1:3" s="30" customFormat="1" ht="21" customHeight="1">
      <c r="A39" s="76" t="s">
        <v>112</v>
      </c>
      <c r="B39" s="185">
        <v>119.15</v>
      </c>
      <c r="C39" s="232">
        <v>118.82</v>
      </c>
    </row>
    <row r="40" spans="1:3" s="30" customFormat="1" ht="21" customHeight="1">
      <c r="A40" s="76" t="s">
        <v>189</v>
      </c>
      <c r="B40" s="185">
        <v>116.47</v>
      </c>
      <c r="C40" s="232">
        <v>122.24</v>
      </c>
    </row>
    <row r="41" spans="1:3" s="30" customFormat="1" ht="21" customHeight="1">
      <c r="A41" s="76" t="s">
        <v>190</v>
      </c>
      <c r="B41" s="185">
        <v>118</v>
      </c>
      <c r="C41" s="232">
        <v>124.41</v>
      </c>
    </row>
    <row r="42" spans="1:3" s="30" customFormat="1" ht="21" customHeight="1" thickBot="1">
      <c r="A42" s="98" t="s">
        <v>229</v>
      </c>
      <c r="B42" s="212">
        <v>22.89</v>
      </c>
      <c r="C42" s="233">
        <v>23.1</v>
      </c>
    </row>
    <row r="43" spans="1:3" ht="9" customHeight="1">
      <c r="A43" s="99"/>
      <c r="B43" s="100"/>
      <c r="C43" s="100"/>
    </row>
    <row r="44" spans="1:3" ht="20.25" customHeight="1">
      <c r="A44" s="256" t="s">
        <v>231</v>
      </c>
      <c r="B44" s="256"/>
      <c r="C44" s="256"/>
    </row>
    <row r="45" spans="1:3" ht="44.25" customHeight="1">
      <c r="A45" s="256" t="s">
        <v>230</v>
      </c>
      <c r="B45" s="256"/>
      <c r="C45" s="256"/>
    </row>
    <row r="46" spans="1:3" ht="33" customHeight="1">
      <c r="A46" s="256" t="s">
        <v>232</v>
      </c>
      <c r="B46" s="256"/>
      <c r="C46" s="256"/>
    </row>
    <row r="47" spans="1:3" ht="32.25" customHeight="1">
      <c r="A47" s="256" t="s">
        <v>233</v>
      </c>
      <c r="B47" s="256"/>
      <c r="C47" s="256"/>
    </row>
    <row r="48" spans="1:16" ht="33" customHeight="1">
      <c r="A48" s="256" t="s">
        <v>234</v>
      </c>
      <c r="B48" s="256"/>
      <c r="C48" s="256"/>
      <c r="D48" s="60"/>
      <c r="E48" s="60"/>
      <c r="F48" s="60"/>
      <c r="G48" s="60"/>
      <c r="H48" s="60"/>
      <c r="I48" s="60"/>
      <c r="J48" s="60"/>
      <c r="K48" s="60"/>
      <c r="L48" s="60"/>
      <c r="M48" s="60"/>
      <c r="N48" s="60"/>
      <c r="O48" s="60"/>
      <c r="P48" s="60"/>
    </row>
    <row r="49" spans="1:16" ht="33" customHeight="1">
      <c r="A49" s="256" t="s">
        <v>235</v>
      </c>
      <c r="B49" s="256"/>
      <c r="C49" s="256"/>
      <c r="D49" s="71"/>
      <c r="E49" s="71"/>
      <c r="F49" s="71"/>
      <c r="G49" s="71"/>
      <c r="H49" s="71"/>
      <c r="I49" s="71"/>
      <c r="J49" s="71"/>
      <c r="K49" s="71"/>
      <c r="L49" s="71"/>
      <c r="M49" s="71"/>
      <c r="N49" s="71"/>
      <c r="O49" s="71"/>
      <c r="P49" s="71"/>
    </row>
    <row r="50" spans="1:3" ht="14.25">
      <c r="A50" s="99"/>
      <c r="B50" s="100"/>
      <c r="C50" s="100"/>
    </row>
  </sheetData>
  <sheetProtection/>
  <mergeCells count="6">
    <mergeCell ref="A48:C48"/>
    <mergeCell ref="A49:C49"/>
    <mergeCell ref="A44:C44"/>
    <mergeCell ref="A45:C45"/>
    <mergeCell ref="A47:C47"/>
    <mergeCell ref="A46:C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I59"/>
  <sheetViews>
    <sheetView zoomScale="70" zoomScaleNormal="70" zoomScalePageLayoutView="0" workbookViewId="0" topLeftCell="A1">
      <selection activeCell="A5" sqref="A5"/>
    </sheetView>
  </sheetViews>
  <sheetFormatPr defaultColWidth="9.140625" defaultRowHeight="15"/>
  <cols>
    <col min="1" max="1" width="95.28125" style="30" customWidth="1"/>
    <col min="2" max="3" width="24.140625" style="30" customWidth="1"/>
    <col min="4" max="4" width="15.7109375" style="30" customWidth="1"/>
    <col min="5" max="6" width="9.140625" style="30" customWidth="1"/>
    <col min="7" max="7" width="53.421875" style="48" customWidth="1"/>
    <col min="8" max="9" width="21.7109375" style="30" customWidth="1"/>
    <col min="10" max="16384" width="9.140625" style="30" customWidth="1"/>
  </cols>
  <sheetData>
    <row r="1" ht="21" customHeight="1"/>
    <row r="2" spans="1:9" s="31" customFormat="1" ht="21" customHeight="1">
      <c r="A2" s="83" t="s">
        <v>194</v>
      </c>
      <c r="G2" s="48"/>
      <c r="H2" s="30"/>
      <c r="I2" s="30"/>
    </row>
    <row r="3" spans="1:7" ht="9" customHeight="1">
      <c r="A3" s="48"/>
      <c r="G3" s="30"/>
    </row>
    <row r="4" spans="1:7" ht="21" customHeight="1">
      <c r="A4" s="46"/>
      <c r="B4" s="63"/>
      <c r="C4" s="64" t="s">
        <v>236</v>
      </c>
      <c r="G4" s="30"/>
    </row>
    <row r="5" spans="1:7" ht="21" customHeight="1" thickBot="1">
      <c r="A5" s="222" t="s">
        <v>251</v>
      </c>
      <c r="B5" s="61" t="s">
        <v>217</v>
      </c>
      <c r="C5" s="62" t="s">
        <v>186</v>
      </c>
      <c r="G5" s="30"/>
    </row>
    <row r="6" spans="1:7" ht="21" customHeight="1">
      <c r="A6" s="46"/>
      <c r="B6" s="7" t="s">
        <v>3</v>
      </c>
      <c r="C6" s="28" t="s">
        <v>3</v>
      </c>
      <c r="G6" s="30"/>
    </row>
    <row r="7" spans="1:7" ht="7.5" customHeight="1">
      <c r="A7" s="49"/>
      <c r="B7" s="41"/>
      <c r="C7" s="42"/>
      <c r="G7" s="30"/>
    </row>
    <row r="8" spans="1:7" ht="21" customHeight="1">
      <c r="A8" s="46" t="s">
        <v>4</v>
      </c>
      <c r="B8" s="186">
        <v>67784</v>
      </c>
      <c r="C8" s="158">
        <v>61865</v>
      </c>
      <c r="G8" s="30"/>
    </row>
    <row r="9" spans="1:7" ht="21" customHeight="1" thickBot="1">
      <c r="A9" s="46" t="s">
        <v>5</v>
      </c>
      <c r="B9" s="187">
        <v>-27261</v>
      </c>
      <c r="C9" s="157">
        <v>-22364</v>
      </c>
      <c r="G9" s="30"/>
    </row>
    <row r="10" spans="1:7" ht="21" customHeight="1">
      <c r="A10" s="47" t="s">
        <v>6</v>
      </c>
      <c r="B10" s="186">
        <f>SUM(B8:B9)</f>
        <v>40523</v>
      </c>
      <c r="C10" s="158">
        <f>SUM(C8:C9)</f>
        <v>39501</v>
      </c>
      <c r="G10" s="30"/>
    </row>
    <row r="11" spans="1:7" ht="9" customHeight="1">
      <c r="A11" s="46"/>
      <c r="B11" s="188"/>
      <c r="C11" s="178"/>
      <c r="G11" s="30"/>
    </row>
    <row r="12" spans="1:7" ht="21" customHeight="1">
      <c r="A12" s="46" t="s">
        <v>7</v>
      </c>
      <c r="B12" s="186">
        <v>15002</v>
      </c>
      <c r="C12" s="158">
        <v>15518</v>
      </c>
      <c r="G12" s="30"/>
    </row>
    <row r="13" spans="1:7" ht="21" customHeight="1" thickBot="1">
      <c r="A13" s="46" t="s">
        <v>8</v>
      </c>
      <c r="B13" s="187">
        <v>-4083</v>
      </c>
      <c r="C13" s="157">
        <v>-4206</v>
      </c>
      <c r="G13" s="30"/>
    </row>
    <row r="14" spans="1:7" ht="21" customHeight="1">
      <c r="A14" s="47" t="s">
        <v>9</v>
      </c>
      <c r="B14" s="186">
        <f>SUM(B12:B13)</f>
        <v>10919</v>
      </c>
      <c r="C14" s="158">
        <f>SUM(C12:C13)</f>
        <v>11312</v>
      </c>
      <c r="G14" s="30"/>
    </row>
    <row r="15" spans="1:7" ht="9" customHeight="1">
      <c r="A15" s="46"/>
      <c r="B15" s="178"/>
      <c r="C15" s="178"/>
      <c r="G15" s="30"/>
    </row>
    <row r="16" spans="1:7" ht="21" customHeight="1">
      <c r="A16" s="46" t="s">
        <v>10</v>
      </c>
      <c r="B16" s="186">
        <v>25345</v>
      </c>
      <c r="C16" s="158">
        <v>20858</v>
      </c>
      <c r="G16" s="30"/>
    </row>
    <row r="17" spans="1:7" ht="21" customHeight="1" thickBot="1">
      <c r="A17" s="46" t="s">
        <v>11</v>
      </c>
      <c r="B17" s="187">
        <v>-6933</v>
      </c>
      <c r="C17" s="157">
        <v>-6735</v>
      </c>
      <c r="G17" s="30"/>
    </row>
    <row r="18" spans="1:7" ht="21" customHeight="1">
      <c r="A18" s="47" t="s">
        <v>12</v>
      </c>
      <c r="B18" s="186">
        <f>SUM(B16:B17)</f>
        <v>18412</v>
      </c>
      <c r="C18" s="158">
        <f>SUM(C16:C17)</f>
        <v>14123</v>
      </c>
      <c r="G18" s="30"/>
    </row>
    <row r="19" spans="1:7" ht="9" customHeight="1">
      <c r="A19" s="50"/>
      <c r="B19" s="161"/>
      <c r="C19" s="161"/>
      <c r="G19" s="30"/>
    </row>
    <row r="20" spans="1:7" ht="21" customHeight="1">
      <c r="A20" s="46" t="s">
        <v>13</v>
      </c>
      <c r="B20" s="186">
        <v>4800</v>
      </c>
      <c r="C20" s="158">
        <v>3090</v>
      </c>
      <c r="G20" s="30"/>
    </row>
    <row r="21" spans="1:7" ht="21" customHeight="1">
      <c r="A21" s="46" t="s">
        <v>214</v>
      </c>
      <c r="B21" s="186">
        <v>3243</v>
      </c>
      <c r="C21" s="189">
        <v>-1282</v>
      </c>
      <c r="G21" s="30"/>
    </row>
    <row r="22" spans="1:7" ht="21" customHeight="1">
      <c r="A22" s="46" t="s">
        <v>14</v>
      </c>
      <c r="B22" s="186">
        <v>824</v>
      </c>
      <c r="C22" s="158">
        <v>19</v>
      </c>
      <c r="G22" s="30"/>
    </row>
    <row r="23" spans="1:7" ht="21" customHeight="1" thickBot="1">
      <c r="A23" s="46" t="s">
        <v>15</v>
      </c>
      <c r="B23" s="187">
        <v>1015</v>
      </c>
      <c r="C23" s="157">
        <v>981</v>
      </c>
      <c r="G23" s="30"/>
    </row>
    <row r="24" spans="1:7" ht="9" customHeight="1">
      <c r="A24" s="46"/>
      <c r="B24" s="178"/>
      <c r="C24" s="178"/>
      <c r="G24" s="30"/>
    </row>
    <row r="25" spans="1:7" ht="21" customHeight="1">
      <c r="A25" s="47" t="s">
        <v>16</v>
      </c>
      <c r="B25" s="186">
        <f>SUM(B10,B14,B18,B20:B23)</f>
        <v>79736</v>
      </c>
      <c r="C25" s="158">
        <f>SUM(C10,C14,C18,C20:C23)</f>
        <v>67744</v>
      </c>
      <c r="G25" s="30"/>
    </row>
    <row r="26" spans="1:7" ht="9" customHeight="1">
      <c r="A26" s="46"/>
      <c r="B26" s="178"/>
      <c r="C26" s="178"/>
      <c r="G26" s="30"/>
    </row>
    <row r="27" spans="1:7" ht="21" customHeight="1">
      <c r="A27" s="46" t="s">
        <v>17</v>
      </c>
      <c r="B27" s="186">
        <v>-29927</v>
      </c>
      <c r="C27" s="158">
        <v>-21236</v>
      </c>
      <c r="G27" s="30"/>
    </row>
    <row r="28" spans="1:7" ht="21" customHeight="1" thickBot="1">
      <c r="A28" s="46" t="s">
        <v>18</v>
      </c>
      <c r="B28" s="187">
        <v>8635</v>
      </c>
      <c r="C28" s="157">
        <v>8027</v>
      </c>
      <c r="G28" s="30"/>
    </row>
    <row r="29" spans="1:7" ht="21" customHeight="1" thickBot="1">
      <c r="A29" s="47" t="s">
        <v>19</v>
      </c>
      <c r="B29" s="187">
        <f>SUM(B27:B28)</f>
        <v>-21292</v>
      </c>
      <c r="C29" s="157">
        <f>SUM(C27:C28)</f>
        <v>-13209</v>
      </c>
      <c r="G29" s="30"/>
    </row>
    <row r="30" spans="1:7" ht="9" customHeight="1">
      <c r="A30" s="46"/>
      <c r="B30" s="178"/>
      <c r="C30" s="178"/>
      <c r="G30" s="30"/>
    </row>
    <row r="31" spans="1:7" ht="21" customHeight="1">
      <c r="A31" s="47" t="s">
        <v>20</v>
      </c>
      <c r="B31" s="186">
        <f>SUM(B25,B29)</f>
        <v>58444</v>
      </c>
      <c r="C31" s="158">
        <f>SUM(C25,C29)</f>
        <v>54535</v>
      </c>
      <c r="G31" s="30"/>
    </row>
    <row r="32" spans="1:7" ht="21" customHeight="1" thickBot="1">
      <c r="A32" s="46" t="s">
        <v>21</v>
      </c>
      <c r="B32" s="187">
        <v>-2022</v>
      </c>
      <c r="C32" s="157">
        <v>-1242</v>
      </c>
      <c r="G32" s="30"/>
    </row>
    <row r="33" spans="1:7" ht="9" customHeight="1">
      <c r="A33" s="46"/>
      <c r="B33" s="178"/>
      <c r="C33" s="178"/>
      <c r="G33" s="30"/>
    </row>
    <row r="34" spans="1:7" ht="21" customHeight="1">
      <c r="A34" s="47" t="s">
        <v>22</v>
      </c>
      <c r="B34" s="186">
        <f>SUM(B31:B32)</f>
        <v>56422</v>
      </c>
      <c r="C34" s="158">
        <f>SUM(C31:C32)</f>
        <v>53293</v>
      </c>
      <c r="G34" s="30"/>
    </row>
    <row r="35" spans="1:7" ht="21" customHeight="1" thickBot="1">
      <c r="A35" s="46" t="s">
        <v>23</v>
      </c>
      <c r="B35" s="186">
        <v>-16667</v>
      </c>
      <c r="C35" s="157">
        <v>-15206</v>
      </c>
      <c r="G35" s="30"/>
    </row>
    <row r="36" spans="1:7" ht="9" customHeight="1">
      <c r="A36" s="46"/>
      <c r="B36" s="190"/>
      <c r="C36" s="191"/>
      <c r="G36" s="30"/>
    </row>
    <row r="37" spans="1:7" ht="21" customHeight="1">
      <c r="A37" s="47" t="s">
        <v>24</v>
      </c>
      <c r="B37" s="186">
        <f>SUM(B34:B35)</f>
        <v>39755</v>
      </c>
      <c r="C37" s="158">
        <f>SUM(C34:C35)</f>
        <v>38087</v>
      </c>
      <c r="G37" s="30"/>
    </row>
    <row r="38" spans="1:7" ht="21" customHeight="1">
      <c r="A38" s="46" t="s">
        <v>25</v>
      </c>
      <c r="B38" s="186">
        <v>282</v>
      </c>
      <c r="C38" s="158">
        <v>906</v>
      </c>
      <c r="G38" s="30"/>
    </row>
    <row r="39" spans="1:7" ht="21" customHeight="1">
      <c r="A39" s="46" t="s">
        <v>242</v>
      </c>
      <c r="B39" s="186">
        <v>-1</v>
      </c>
      <c r="C39" s="158">
        <v>18</v>
      </c>
      <c r="G39" s="30"/>
    </row>
    <row r="40" spans="1:7" ht="21" customHeight="1" thickBot="1">
      <c r="A40" s="46" t="s">
        <v>26</v>
      </c>
      <c r="B40" s="187">
        <v>52</v>
      </c>
      <c r="C40" s="157">
        <v>70</v>
      </c>
      <c r="G40" s="30"/>
    </row>
    <row r="41" spans="1:7" ht="9" customHeight="1">
      <c r="A41" s="46"/>
      <c r="B41" s="221"/>
      <c r="C41" s="192"/>
      <c r="G41" s="30"/>
    </row>
    <row r="42" spans="1:7" ht="21" customHeight="1">
      <c r="A42" s="47" t="s">
        <v>27</v>
      </c>
      <c r="B42" s="186">
        <f>SUM(B37:B40)</f>
        <v>40088</v>
      </c>
      <c r="C42" s="158">
        <f>SUM(C37:C40)</f>
        <v>39081</v>
      </c>
      <c r="G42" s="30"/>
    </row>
    <row r="43" spans="1:7" ht="21" customHeight="1" thickBot="1">
      <c r="A43" s="46" t="s">
        <v>28</v>
      </c>
      <c r="B43" s="187">
        <v>-6014</v>
      </c>
      <c r="C43" s="157">
        <v>-6427</v>
      </c>
      <c r="G43" s="30"/>
    </row>
    <row r="44" spans="1:7" ht="9" customHeight="1">
      <c r="A44" s="46"/>
      <c r="B44" s="221"/>
      <c r="C44" s="192"/>
      <c r="G44" s="30"/>
    </row>
    <row r="45" spans="1:7" ht="21" customHeight="1" thickBot="1">
      <c r="A45" s="47" t="s">
        <v>237</v>
      </c>
      <c r="B45" s="193">
        <f>SUM(B42:B43)</f>
        <v>34074</v>
      </c>
      <c r="C45" s="194">
        <f>SUM(C42:C43)</f>
        <v>32654</v>
      </c>
      <c r="G45" s="30"/>
    </row>
    <row r="46" spans="1:7" ht="9" customHeight="1" thickTop="1">
      <c r="A46" s="46"/>
      <c r="B46" s="186"/>
      <c r="C46" s="158"/>
      <c r="G46" s="30"/>
    </row>
    <row r="47" spans="1:7" ht="21" customHeight="1">
      <c r="A47" s="47" t="s">
        <v>29</v>
      </c>
      <c r="B47" s="188"/>
      <c r="C47" s="178"/>
      <c r="G47" s="30"/>
    </row>
    <row r="48" spans="1:7" ht="21" customHeight="1" thickBot="1">
      <c r="A48" s="11" t="s">
        <v>238</v>
      </c>
      <c r="B48" s="187">
        <v>33574</v>
      </c>
      <c r="C48" s="157">
        <v>32070</v>
      </c>
      <c r="G48" s="30"/>
    </row>
    <row r="49" spans="1:7" ht="21" customHeight="1">
      <c r="A49" s="235" t="s">
        <v>30</v>
      </c>
      <c r="B49" s="186">
        <v>32184</v>
      </c>
      <c r="C49" s="158">
        <v>32070</v>
      </c>
      <c r="G49" s="30"/>
    </row>
    <row r="50" spans="1:7" ht="21" customHeight="1">
      <c r="A50" s="235" t="s">
        <v>239</v>
      </c>
      <c r="B50" s="202">
        <v>1390</v>
      </c>
      <c r="C50" s="203" t="s">
        <v>240</v>
      </c>
      <c r="G50" s="30"/>
    </row>
    <row r="51" spans="1:7" ht="21" customHeight="1" thickBot="1">
      <c r="A51" s="11" t="s">
        <v>241</v>
      </c>
      <c r="B51" s="187">
        <v>500</v>
      </c>
      <c r="C51" s="157">
        <v>584</v>
      </c>
      <c r="G51" s="30"/>
    </row>
    <row r="52" spans="1:7" ht="21" customHeight="1" thickBot="1">
      <c r="A52" s="46"/>
      <c r="B52" s="193">
        <f>SUM(B49:B51)</f>
        <v>34074</v>
      </c>
      <c r="C52" s="194">
        <f>SUM(C49:C51)</f>
        <v>32654</v>
      </c>
      <c r="G52" s="30"/>
    </row>
    <row r="53" spans="1:7" ht="9" customHeight="1" thickTop="1">
      <c r="A53" s="46"/>
      <c r="B53" s="190"/>
      <c r="C53" s="191"/>
      <c r="G53" s="30"/>
    </row>
    <row r="54" spans="1:7" ht="21" customHeight="1" thickBot="1">
      <c r="A54" s="47" t="s">
        <v>32</v>
      </c>
      <c r="B54" s="193">
        <v>16250</v>
      </c>
      <c r="C54" s="194">
        <v>15521</v>
      </c>
      <c r="G54" s="30"/>
    </row>
    <row r="55" spans="1:7" ht="9" customHeight="1" thickTop="1">
      <c r="A55" s="47"/>
      <c r="B55" s="7"/>
      <c r="C55" s="28"/>
      <c r="G55" s="30"/>
    </row>
    <row r="56" spans="1:7" ht="21" customHeight="1">
      <c r="A56" s="47"/>
      <c r="B56" s="16" t="s">
        <v>33</v>
      </c>
      <c r="C56" s="16" t="s">
        <v>33</v>
      </c>
      <c r="G56" s="30"/>
    </row>
    <row r="57" spans="1:7" ht="21" customHeight="1">
      <c r="A57" s="47" t="s">
        <v>212</v>
      </c>
      <c r="B57" s="16"/>
      <c r="C57" s="16"/>
      <c r="G57" s="30"/>
    </row>
    <row r="58" spans="1:7" ht="21" customHeight="1" thickBot="1">
      <c r="A58" s="84" t="s">
        <v>133</v>
      </c>
      <c r="B58" s="156">
        <v>3.044</v>
      </c>
      <c r="C58" s="159">
        <v>3.0333</v>
      </c>
      <c r="G58" s="30"/>
    </row>
    <row r="59" spans="1:7" ht="21" customHeight="1" thickTop="1">
      <c r="A59" s="224"/>
      <c r="G59" s="30"/>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scale="88" r:id="rId1"/>
  <headerFooter scaleWithDoc="0">
    <oddFooter>&amp;R&amp;"Arial,標準"&amp;P</oddFooter>
  </headerFooter>
  <ignoredErrors>
    <ignoredError sqref="B5:C5"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2:C49"/>
  <sheetViews>
    <sheetView zoomScale="70" zoomScaleNormal="70" zoomScalePageLayoutView="0" workbookViewId="0" topLeftCell="A2">
      <selection activeCell="A12" sqref="A12"/>
    </sheetView>
  </sheetViews>
  <sheetFormatPr defaultColWidth="9.140625" defaultRowHeight="21" customHeight="1"/>
  <cols>
    <col min="1" max="1" width="81.140625" style="30" customWidth="1"/>
    <col min="2" max="3" width="21.7109375" style="30" customWidth="1"/>
    <col min="4" max="16384" width="9.140625" style="30" customWidth="1"/>
  </cols>
  <sheetData>
    <row r="2" ht="21" customHeight="1">
      <c r="A2" s="80" t="s">
        <v>205</v>
      </c>
    </row>
    <row r="4" spans="1:3" ht="21" customHeight="1">
      <c r="A4" s="40"/>
      <c r="B4" s="63"/>
      <c r="C4" s="64" t="s">
        <v>2</v>
      </c>
    </row>
    <row r="5" spans="1:3" ht="21" customHeight="1" thickBot="1">
      <c r="A5" s="26" t="s">
        <v>252</v>
      </c>
      <c r="B5" s="27">
        <v>2019</v>
      </c>
      <c r="C5" s="4">
        <v>2018</v>
      </c>
    </row>
    <row r="6" spans="1:3" ht="21" customHeight="1">
      <c r="A6" s="12"/>
      <c r="B6" s="7" t="s">
        <v>3</v>
      </c>
      <c r="C6" s="28" t="s">
        <v>3</v>
      </c>
    </row>
    <row r="7" spans="1:3" ht="21" customHeight="1">
      <c r="A7" s="40" t="s">
        <v>34</v>
      </c>
      <c r="B7" s="7"/>
      <c r="C7" s="28"/>
    </row>
    <row r="8" spans="1:3" ht="27" customHeight="1">
      <c r="A8" s="26" t="s">
        <v>113</v>
      </c>
      <c r="B8" s="16">
        <v>366829</v>
      </c>
      <c r="C8" s="5">
        <v>433299</v>
      </c>
    </row>
    <row r="9" spans="1:3" ht="21" customHeight="1">
      <c r="A9" s="26" t="s">
        <v>35</v>
      </c>
      <c r="B9" s="16">
        <v>85193</v>
      </c>
      <c r="C9" s="5">
        <v>300929</v>
      </c>
    </row>
    <row r="10" spans="1:3" ht="21" customHeight="1">
      <c r="A10" s="26" t="s">
        <v>36</v>
      </c>
      <c r="B10" s="16">
        <v>31027</v>
      </c>
      <c r="C10" s="5">
        <v>34912</v>
      </c>
    </row>
    <row r="11" spans="1:3" ht="21" customHeight="1">
      <c r="A11" s="26" t="s">
        <v>37</v>
      </c>
      <c r="B11" s="16">
        <v>163840</v>
      </c>
      <c r="C11" s="5">
        <v>156300</v>
      </c>
    </row>
    <row r="12" spans="1:3" ht="21" customHeight="1">
      <c r="A12" s="26" t="s">
        <v>38</v>
      </c>
      <c r="B12" s="16">
        <v>1412961</v>
      </c>
      <c r="C12" s="5">
        <v>1282994</v>
      </c>
    </row>
    <row r="13" spans="1:3" ht="21" customHeight="1">
      <c r="A13" s="26" t="s">
        <v>39</v>
      </c>
      <c r="B13" s="16">
        <v>801653</v>
      </c>
      <c r="C13" s="5">
        <v>599038</v>
      </c>
    </row>
    <row r="14" spans="1:3" ht="21" customHeight="1">
      <c r="A14" s="26" t="s">
        <v>40</v>
      </c>
      <c r="B14" s="16">
        <v>1632</v>
      </c>
      <c r="C14" s="5">
        <v>483</v>
      </c>
    </row>
    <row r="15" spans="1:3" ht="21" customHeight="1">
      <c r="A15" s="26" t="s">
        <v>41</v>
      </c>
      <c r="B15" s="16">
        <v>20110</v>
      </c>
      <c r="C15" s="5">
        <v>19684</v>
      </c>
    </row>
    <row r="16" spans="1:3" ht="21" customHeight="1">
      <c r="A16" s="26" t="s">
        <v>42</v>
      </c>
      <c r="B16" s="16">
        <v>51602</v>
      </c>
      <c r="C16" s="5">
        <v>49435</v>
      </c>
    </row>
    <row r="17" spans="1:3" ht="21" customHeight="1">
      <c r="A17" s="26" t="s">
        <v>195</v>
      </c>
      <c r="B17" s="16">
        <v>116</v>
      </c>
      <c r="C17" s="5">
        <v>65</v>
      </c>
    </row>
    <row r="18" spans="1:3" ht="21" customHeight="1">
      <c r="A18" s="26" t="s">
        <v>43</v>
      </c>
      <c r="B18" s="195">
        <v>63</v>
      </c>
      <c r="C18" s="196">
        <v>270</v>
      </c>
    </row>
    <row r="19" spans="1:3" ht="21" customHeight="1" thickBot="1">
      <c r="A19" s="26" t="s">
        <v>44</v>
      </c>
      <c r="B19" s="16">
        <v>91030</v>
      </c>
      <c r="C19" s="5">
        <v>78595</v>
      </c>
    </row>
    <row r="20" spans="1:3" ht="9" customHeight="1">
      <c r="A20" s="26"/>
      <c r="B20" s="17"/>
      <c r="C20" s="8"/>
    </row>
    <row r="21" spans="1:3" ht="21" customHeight="1" thickBot="1">
      <c r="A21" s="26" t="s">
        <v>45</v>
      </c>
      <c r="B21" s="18">
        <v>3026056</v>
      </c>
      <c r="C21" s="15">
        <v>2956004</v>
      </c>
    </row>
    <row r="22" spans="1:3" ht="21" customHeight="1" thickTop="1">
      <c r="A22" s="26"/>
      <c r="B22" s="7"/>
      <c r="C22" s="28"/>
    </row>
    <row r="23" spans="1:3" ht="21" customHeight="1">
      <c r="A23" s="6" t="s">
        <v>46</v>
      </c>
      <c r="B23" s="7"/>
      <c r="C23" s="28"/>
    </row>
    <row r="24" spans="1:3" ht="21" customHeight="1">
      <c r="A24" s="26" t="s">
        <v>47</v>
      </c>
      <c r="B24" s="16">
        <v>163840</v>
      </c>
      <c r="C24" s="5">
        <v>156300</v>
      </c>
    </row>
    <row r="25" spans="1:3" ht="21" customHeight="1">
      <c r="A25" s="26" t="s">
        <v>48</v>
      </c>
      <c r="B25" s="16">
        <v>267889</v>
      </c>
      <c r="C25" s="5">
        <v>376980</v>
      </c>
    </row>
    <row r="26" spans="1:3" ht="21" customHeight="1">
      <c r="A26" s="26" t="s">
        <v>49</v>
      </c>
      <c r="B26" s="16">
        <v>19206</v>
      </c>
      <c r="C26" s="5">
        <v>15535</v>
      </c>
    </row>
    <row r="27" spans="1:3" ht="21" customHeight="1">
      <c r="A27" s="26" t="s">
        <v>50</v>
      </c>
      <c r="B27" s="16">
        <v>32921</v>
      </c>
      <c r="C27" s="5">
        <v>30880</v>
      </c>
    </row>
    <row r="28" spans="1:3" ht="21" customHeight="1">
      <c r="A28" s="26" t="s">
        <v>51</v>
      </c>
      <c r="B28" s="16">
        <v>2009273</v>
      </c>
      <c r="C28" s="5">
        <v>1895796</v>
      </c>
    </row>
    <row r="29" spans="1:3" ht="21" customHeight="1">
      <c r="A29" s="26" t="s">
        <v>52</v>
      </c>
      <c r="B29" s="16">
        <v>116</v>
      </c>
      <c r="C29" s="5">
        <v>9453</v>
      </c>
    </row>
    <row r="30" spans="1:3" ht="21" customHeight="1">
      <c r="A30" s="26" t="s">
        <v>53</v>
      </c>
      <c r="B30" s="16">
        <v>80624</v>
      </c>
      <c r="C30" s="5">
        <v>59437</v>
      </c>
    </row>
    <row r="31" spans="1:3" ht="21" customHeight="1">
      <c r="A31" s="26" t="s">
        <v>54</v>
      </c>
      <c r="B31" s="16">
        <v>7992</v>
      </c>
      <c r="C31" s="5">
        <v>2516</v>
      </c>
    </row>
    <row r="32" spans="1:3" ht="21" customHeight="1">
      <c r="A32" s="26" t="s">
        <v>55</v>
      </c>
      <c r="B32" s="16">
        <v>6480</v>
      </c>
      <c r="C32" s="5">
        <v>5765</v>
      </c>
    </row>
    <row r="33" spans="1:3" ht="21" customHeight="1">
      <c r="A33" s="26" t="s">
        <v>56</v>
      </c>
      <c r="B33" s="16">
        <v>117269</v>
      </c>
      <c r="C33" s="5">
        <v>104723</v>
      </c>
    </row>
    <row r="34" spans="1:3" ht="21" customHeight="1" thickBot="1">
      <c r="A34" s="26" t="s">
        <v>57</v>
      </c>
      <c r="B34" s="16">
        <v>12954</v>
      </c>
      <c r="C34" s="5">
        <v>13246</v>
      </c>
    </row>
    <row r="35" spans="1:3" ht="9" customHeight="1">
      <c r="A35" s="26"/>
      <c r="B35" s="17"/>
      <c r="C35" s="8"/>
    </row>
    <row r="36" spans="1:3" ht="21" customHeight="1" thickBot="1">
      <c r="A36" s="26" t="s">
        <v>58</v>
      </c>
      <c r="B36" s="43">
        <v>2718564</v>
      </c>
      <c r="C36" s="13">
        <v>2670631</v>
      </c>
    </row>
    <row r="37" spans="1:3" ht="21" customHeight="1">
      <c r="A37" s="6"/>
      <c r="B37" s="7"/>
      <c r="C37" s="28"/>
    </row>
    <row r="38" spans="1:3" ht="21" customHeight="1">
      <c r="A38" s="6" t="s">
        <v>59</v>
      </c>
      <c r="B38" s="7"/>
      <c r="C38" s="28"/>
    </row>
    <row r="39" spans="1:3" ht="21" customHeight="1">
      <c r="A39" s="26" t="s">
        <v>60</v>
      </c>
      <c r="B39" s="16">
        <v>52864</v>
      </c>
      <c r="C39" s="5">
        <v>52864</v>
      </c>
    </row>
    <row r="40" spans="1:3" ht="21" customHeight="1" thickBot="1">
      <c r="A40" s="26" t="s">
        <v>61</v>
      </c>
      <c r="B40" s="43">
        <v>225919</v>
      </c>
      <c r="C40" s="13">
        <v>204672</v>
      </c>
    </row>
    <row r="41" spans="1:3" ht="9" customHeight="1">
      <c r="A41" s="26"/>
      <c r="B41" s="7"/>
      <c r="C41" s="28"/>
    </row>
    <row r="42" spans="1:3" ht="21" customHeight="1">
      <c r="A42" s="26" t="s">
        <v>62</v>
      </c>
      <c r="B42" s="16">
        <f>SUM(B39:B40)</f>
        <v>278783</v>
      </c>
      <c r="C42" s="5">
        <f>SUM(C39:C40)</f>
        <v>257536</v>
      </c>
    </row>
    <row r="43" spans="1:3" ht="21" customHeight="1">
      <c r="A43" s="26" t="s">
        <v>198</v>
      </c>
      <c r="B43" s="16">
        <v>23476</v>
      </c>
      <c r="C43" s="5">
        <v>23476</v>
      </c>
    </row>
    <row r="44" spans="1:3" ht="21" customHeight="1" thickBot="1">
      <c r="A44" s="26" t="s">
        <v>31</v>
      </c>
      <c r="B44" s="43">
        <v>5233</v>
      </c>
      <c r="C44" s="13">
        <v>4361</v>
      </c>
    </row>
    <row r="45" spans="1:3" ht="9" customHeight="1">
      <c r="A45" s="26"/>
      <c r="B45" s="7"/>
      <c r="C45" s="28"/>
    </row>
    <row r="46" spans="1:3" ht="21" customHeight="1" thickBot="1">
      <c r="A46" s="26" t="s">
        <v>63</v>
      </c>
      <c r="B46" s="43">
        <v>307492</v>
      </c>
      <c r="C46" s="13">
        <v>285373</v>
      </c>
    </row>
    <row r="47" spans="1:3" ht="21" customHeight="1">
      <c r="A47" s="26"/>
      <c r="B47" s="7"/>
      <c r="C47" s="28"/>
    </row>
    <row r="48" spans="1:3" ht="21" customHeight="1" thickBot="1">
      <c r="A48" s="26" t="s">
        <v>64</v>
      </c>
      <c r="B48" s="18">
        <f>SUM(B46,B36)</f>
        <v>3026056</v>
      </c>
      <c r="C48" s="15">
        <f>SUM(C46,C36)</f>
        <v>2956004</v>
      </c>
    </row>
    <row r="49" spans="1:3" ht="21" customHeight="1" thickTop="1">
      <c r="A49" s="52"/>
      <c r="B49" s="51"/>
      <c r="C49" s="51"/>
    </row>
  </sheetData>
  <sheetProtection/>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87"/>
  <sheetViews>
    <sheetView tabSelected="1" zoomScale="55" zoomScaleNormal="55" zoomScaleSheetLayoutView="100" zoomScalePageLayoutView="0" workbookViewId="0" topLeftCell="A68">
      <selection activeCell="K68" sqref="K68"/>
    </sheetView>
  </sheetViews>
  <sheetFormatPr defaultColWidth="9.140625" defaultRowHeight="21" customHeight="1"/>
  <cols>
    <col min="1" max="1" width="56.57421875" style="2" customWidth="1"/>
    <col min="2" max="9" width="17.7109375" style="2" customWidth="1"/>
    <col min="10" max="16384" width="9.140625" style="2" customWidth="1"/>
  </cols>
  <sheetData>
    <row r="2" s="3" customFormat="1" ht="21" customHeight="1">
      <c r="A2" s="25" t="s">
        <v>91</v>
      </c>
    </row>
    <row r="4" spans="1:9" ht="21" customHeight="1">
      <c r="A4" s="260" t="s">
        <v>249</v>
      </c>
      <c r="B4" s="226" t="s">
        <v>77</v>
      </c>
      <c r="C4" s="226" t="s">
        <v>119</v>
      </c>
      <c r="D4" s="257" t="s">
        <v>79</v>
      </c>
      <c r="E4" s="257" t="s">
        <v>70</v>
      </c>
      <c r="F4" s="257" t="s">
        <v>71</v>
      </c>
      <c r="G4" s="257" t="s">
        <v>80</v>
      </c>
      <c r="H4" s="257" t="s">
        <v>81</v>
      </c>
      <c r="I4" s="257" t="s">
        <v>82</v>
      </c>
    </row>
    <row r="5" spans="1:9" ht="21" customHeight="1" thickBot="1">
      <c r="A5" s="260"/>
      <c r="B5" s="227" t="s">
        <v>78</v>
      </c>
      <c r="C5" s="227" t="s">
        <v>120</v>
      </c>
      <c r="D5" s="258"/>
      <c r="E5" s="258"/>
      <c r="F5" s="258"/>
      <c r="G5" s="258"/>
      <c r="H5" s="258"/>
      <c r="I5" s="258"/>
    </row>
    <row r="6" spans="1:9" ht="21" customHeight="1">
      <c r="A6" s="55"/>
      <c r="B6" s="226" t="s">
        <v>3</v>
      </c>
      <c r="C6" s="226" t="s">
        <v>3</v>
      </c>
      <c r="D6" s="9" t="s">
        <v>3</v>
      </c>
      <c r="E6" s="9" t="s">
        <v>3</v>
      </c>
      <c r="F6" s="223" t="s">
        <v>3</v>
      </c>
      <c r="G6" s="226" t="s">
        <v>3</v>
      </c>
      <c r="H6" s="9" t="s">
        <v>3</v>
      </c>
      <c r="I6" s="9" t="s">
        <v>3</v>
      </c>
    </row>
    <row r="7" spans="1:9" ht="21" customHeight="1">
      <c r="A7" s="38"/>
      <c r="B7" s="226"/>
      <c r="C7" s="226"/>
      <c r="D7" s="9"/>
      <c r="E7" s="9"/>
      <c r="F7" s="9"/>
      <c r="G7" s="226"/>
      <c r="H7" s="9"/>
      <c r="I7" s="9"/>
    </row>
    <row r="8" spans="1:9" ht="21" customHeight="1">
      <c r="A8" s="38" t="s">
        <v>83</v>
      </c>
      <c r="B8" s="226"/>
      <c r="C8" s="226"/>
      <c r="D8" s="9"/>
      <c r="E8" s="9"/>
      <c r="F8" s="9"/>
      <c r="G8" s="226"/>
      <c r="H8" s="9"/>
      <c r="I8" s="9"/>
    </row>
    <row r="9" spans="1:9" ht="21" customHeight="1">
      <c r="A9" s="38" t="s">
        <v>84</v>
      </c>
      <c r="B9" s="213">
        <v>7</v>
      </c>
      <c r="C9" s="213">
        <v>16406</v>
      </c>
      <c r="D9" s="213">
        <v>18551</v>
      </c>
      <c r="E9" s="213">
        <v>3265</v>
      </c>
      <c r="F9" s="213">
        <v>2294</v>
      </c>
      <c r="G9" s="213">
        <f>SUM(B9:F9)</f>
        <v>40523</v>
      </c>
      <c r="H9" s="213" t="s">
        <v>192</v>
      </c>
      <c r="I9" s="213">
        <f>SUM(G9:H9)</f>
        <v>40523</v>
      </c>
    </row>
    <row r="10" spans="1:9" ht="21" customHeight="1" thickBot="1">
      <c r="A10" s="38" t="s">
        <v>85</v>
      </c>
      <c r="B10" s="214">
        <v>13300</v>
      </c>
      <c r="C10" s="214">
        <v>-1665</v>
      </c>
      <c r="D10" s="214">
        <v>-9995</v>
      </c>
      <c r="E10" s="214">
        <v>-18</v>
      </c>
      <c r="F10" s="214">
        <v>-1622</v>
      </c>
      <c r="G10" s="214">
        <f>SUM(B10:F10)</f>
        <v>0</v>
      </c>
      <c r="H10" s="214" t="s">
        <v>192</v>
      </c>
      <c r="I10" s="214" t="s">
        <v>210</v>
      </c>
    </row>
    <row r="11" spans="1:9" ht="21" customHeight="1">
      <c r="A11" s="38"/>
      <c r="B11" s="213">
        <f aca="true" t="shared" si="0" ref="B11:G11">SUM(B9:B10)</f>
        <v>13307</v>
      </c>
      <c r="C11" s="213">
        <f t="shared" si="0"/>
        <v>14741</v>
      </c>
      <c r="D11" s="213">
        <f t="shared" si="0"/>
        <v>8556</v>
      </c>
      <c r="E11" s="213">
        <f t="shared" si="0"/>
        <v>3247</v>
      </c>
      <c r="F11" s="213">
        <f t="shared" si="0"/>
        <v>672</v>
      </c>
      <c r="G11" s="213">
        <f t="shared" si="0"/>
        <v>40523</v>
      </c>
      <c r="H11" s="213" t="s">
        <v>210</v>
      </c>
      <c r="I11" s="213">
        <f>SUM(G11:H11)</f>
        <v>40523</v>
      </c>
    </row>
    <row r="12" spans="1:9" ht="21" customHeight="1">
      <c r="A12" s="38"/>
      <c r="B12" s="78"/>
      <c r="C12" s="78"/>
      <c r="D12" s="78"/>
      <c r="E12" s="78"/>
      <c r="F12" s="78"/>
      <c r="G12" s="78"/>
      <c r="H12" s="78"/>
      <c r="I12" s="78"/>
    </row>
    <row r="13" spans="1:9" ht="21" customHeight="1">
      <c r="A13" s="38" t="s">
        <v>86</v>
      </c>
      <c r="B13" s="213">
        <v>7077</v>
      </c>
      <c r="C13" s="213">
        <v>3939</v>
      </c>
      <c r="D13" s="213">
        <v>457</v>
      </c>
      <c r="E13" s="213">
        <v>-1322</v>
      </c>
      <c r="F13" s="213">
        <v>1166</v>
      </c>
      <c r="G13" s="213">
        <f aca="true" t="shared" si="1" ref="G13:G18">SUM(B13:F13)</f>
        <v>11317</v>
      </c>
      <c r="H13" s="213">
        <v>-398</v>
      </c>
      <c r="I13" s="213">
        <f aca="true" t="shared" si="2" ref="I13:I21">SUM(G13:H13)</f>
        <v>10919</v>
      </c>
    </row>
    <row r="14" spans="1:9" ht="21" customHeight="1">
      <c r="A14" s="38" t="s">
        <v>12</v>
      </c>
      <c r="B14" s="213" t="s">
        <v>196</v>
      </c>
      <c r="C14" s="213" t="s">
        <v>192</v>
      </c>
      <c r="D14" s="213" t="s">
        <v>192</v>
      </c>
      <c r="E14" s="213">
        <v>18433</v>
      </c>
      <c r="F14" s="213" t="s">
        <v>192</v>
      </c>
      <c r="G14" s="213">
        <f t="shared" si="1"/>
        <v>18433</v>
      </c>
      <c r="H14" s="213">
        <v>-21</v>
      </c>
      <c r="I14" s="213">
        <f t="shared" si="2"/>
        <v>18412</v>
      </c>
    </row>
    <row r="15" spans="1:9" ht="21" customHeight="1">
      <c r="A15" s="38" t="s">
        <v>87</v>
      </c>
      <c r="B15" s="213">
        <v>789</v>
      </c>
      <c r="C15" s="213">
        <v>1389</v>
      </c>
      <c r="D15" s="213">
        <v>3098</v>
      </c>
      <c r="E15" s="213">
        <v>-911</v>
      </c>
      <c r="F15" s="213">
        <v>371</v>
      </c>
      <c r="G15" s="213">
        <f t="shared" si="1"/>
        <v>4736</v>
      </c>
      <c r="H15" s="213">
        <v>64</v>
      </c>
      <c r="I15" s="213">
        <f t="shared" si="2"/>
        <v>4800</v>
      </c>
    </row>
    <row r="16" spans="1:9" ht="36" customHeight="1">
      <c r="A16" s="38" t="s">
        <v>257</v>
      </c>
      <c r="B16" s="213">
        <v>-1</v>
      </c>
      <c r="C16" s="213" t="s">
        <v>192</v>
      </c>
      <c r="D16" s="213">
        <v>346</v>
      </c>
      <c r="E16" s="213">
        <v>2889</v>
      </c>
      <c r="F16" s="213">
        <v>1</v>
      </c>
      <c r="G16" s="213">
        <f t="shared" si="1"/>
        <v>3235</v>
      </c>
      <c r="H16" s="213">
        <v>8</v>
      </c>
      <c r="I16" s="213">
        <f t="shared" si="2"/>
        <v>3243</v>
      </c>
    </row>
    <row r="17" spans="1:9" ht="21" customHeight="1">
      <c r="A17" s="38" t="s">
        <v>256</v>
      </c>
      <c r="B17" s="213" t="s">
        <v>197</v>
      </c>
      <c r="C17" s="213">
        <v>17</v>
      </c>
      <c r="D17" s="213">
        <v>754</v>
      </c>
      <c r="E17" s="213">
        <v>53</v>
      </c>
      <c r="F17" s="213" t="s">
        <v>192</v>
      </c>
      <c r="G17" s="213">
        <f t="shared" si="1"/>
        <v>824</v>
      </c>
      <c r="H17" s="213" t="s">
        <v>192</v>
      </c>
      <c r="I17" s="213">
        <f t="shared" si="2"/>
        <v>824</v>
      </c>
    </row>
    <row r="18" spans="1:9" ht="21" customHeight="1" thickBot="1">
      <c r="A18" s="38" t="s">
        <v>15</v>
      </c>
      <c r="B18" s="213">
        <v>101</v>
      </c>
      <c r="C18" s="213">
        <v>2</v>
      </c>
      <c r="D18" s="213">
        <v>45</v>
      </c>
      <c r="E18" s="213">
        <v>126</v>
      </c>
      <c r="F18" s="213">
        <v>2083</v>
      </c>
      <c r="G18" s="213">
        <f t="shared" si="1"/>
        <v>2357</v>
      </c>
      <c r="H18" s="213">
        <v>-1342</v>
      </c>
      <c r="I18" s="213">
        <f t="shared" si="2"/>
        <v>1015</v>
      </c>
    </row>
    <row r="19" spans="1:9" ht="21" customHeight="1">
      <c r="A19" s="38"/>
      <c r="B19" s="82"/>
      <c r="C19" s="82"/>
      <c r="D19" s="82"/>
      <c r="E19" s="82"/>
      <c r="F19" s="82"/>
      <c r="G19" s="82"/>
      <c r="H19" s="82"/>
      <c r="I19" s="82"/>
    </row>
    <row r="20" spans="1:9" ht="21" customHeight="1">
      <c r="A20" s="37" t="s">
        <v>16</v>
      </c>
      <c r="B20" s="213">
        <f aca="true" t="shared" si="3" ref="B20:H20">SUM(B11:B18)</f>
        <v>21273</v>
      </c>
      <c r="C20" s="213">
        <f t="shared" si="3"/>
        <v>20088</v>
      </c>
      <c r="D20" s="213">
        <f t="shared" si="3"/>
        <v>13256</v>
      </c>
      <c r="E20" s="213">
        <f t="shared" si="3"/>
        <v>22515</v>
      </c>
      <c r="F20" s="213">
        <f t="shared" si="3"/>
        <v>4293</v>
      </c>
      <c r="G20" s="213">
        <f t="shared" si="3"/>
        <v>81425</v>
      </c>
      <c r="H20" s="213">
        <f t="shared" si="3"/>
        <v>-1689</v>
      </c>
      <c r="I20" s="213">
        <f t="shared" si="2"/>
        <v>79736</v>
      </c>
    </row>
    <row r="21" spans="1:9" ht="36" customHeight="1" thickBot="1">
      <c r="A21" s="38" t="s">
        <v>19</v>
      </c>
      <c r="B21" s="214" t="s">
        <v>197</v>
      </c>
      <c r="C21" s="214" t="s">
        <v>192</v>
      </c>
      <c r="D21" s="214" t="s">
        <v>192</v>
      </c>
      <c r="E21" s="214">
        <v>-21292</v>
      </c>
      <c r="F21" s="214" t="s">
        <v>192</v>
      </c>
      <c r="G21" s="214">
        <f>SUM(B21:F21)</f>
        <v>-21292</v>
      </c>
      <c r="H21" s="214" t="s">
        <v>192</v>
      </c>
      <c r="I21" s="214">
        <f t="shared" si="2"/>
        <v>-21292</v>
      </c>
    </row>
    <row r="22" spans="1:9" ht="21" customHeight="1">
      <c r="A22" s="38"/>
      <c r="B22" s="213"/>
      <c r="C22" s="213"/>
      <c r="D22" s="213"/>
      <c r="E22" s="213"/>
      <c r="F22" s="213"/>
      <c r="G22" s="213"/>
      <c r="H22" s="213"/>
      <c r="I22" s="213"/>
    </row>
    <row r="23" spans="1:9" ht="36" customHeight="1">
      <c r="A23" s="37" t="s">
        <v>20</v>
      </c>
      <c r="B23" s="213">
        <f aca="true" t="shared" si="4" ref="B23:I23">SUM(B20:B21)</f>
        <v>21273</v>
      </c>
      <c r="C23" s="213">
        <f t="shared" si="4"/>
        <v>20088</v>
      </c>
      <c r="D23" s="213">
        <f t="shared" si="4"/>
        <v>13256</v>
      </c>
      <c r="E23" s="213">
        <f t="shared" si="4"/>
        <v>1223</v>
      </c>
      <c r="F23" s="213">
        <f t="shared" si="4"/>
        <v>4293</v>
      </c>
      <c r="G23" s="213">
        <f t="shared" si="4"/>
        <v>60133</v>
      </c>
      <c r="H23" s="213">
        <f t="shared" si="4"/>
        <v>-1689</v>
      </c>
      <c r="I23" s="213">
        <f t="shared" si="4"/>
        <v>58444</v>
      </c>
    </row>
    <row r="24" spans="1:9" ht="21" customHeight="1" thickBot="1">
      <c r="A24" s="38" t="s">
        <v>88</v>
      </c>
      <c r="B24" s="213">
        <v>-351</v>
      </c>
      <c r="C24" s="213">
        <v>-1385</v>
      </c>
      <c r="D24" s="213">
        <v>-9</v>
      </c>
      <c r="E24" s="214">
        <v>-7</v>
      </c>
      <c r="F24" s="214">
        <v>-270</v>
      </c>
      <c r="G24" s="214">
        <f>SUM(B24:F24)</f>
        <v>-2022</v>
      </c>
      <c r="H24" s="213" t="s">
        <v>192</v>
      </c>
      <c r="I24" s="213">
        <f>SUM(G24:H24)</f>
        <v>-2022</v>
      </c>
    </row>
    <row r="25" spans="1:9" ht="21" customHeight="1">
      <c r="A25" s="38"/>
      <c r="B25" s="215"/>
      <c r="C25" s="215"/>
      <c r="D25" s="215"/>
      <c r="E25" s="213"/>
      <c r="F25" s="213"/>
      <c r="G25" s="213"/>
      <c r="H25" s="215"/>
      <c r="I25" s="215"/>
    </row>
    <row r="26" spans="1:9" ht="21" customHeight="1">
      <c r="A26" s="37" t="s">
        <v>22</v>
      </c>
      <c r="B26" s="213">
        <f aca="true" t="shared" si="5" ref="B26:I26">SUM(B23:B24)</f>
        <v>20922</v>
      </c>
      <c r="C26" s="213">
        <f t="shared" si="5"/>
        <v>18703</v>
      </c>
      <c r="D26" s="213">
        <f t="shared" si="5"/>
        <v>13247</v>
      </c>
      <c r="E26" s="213">
        <f t="shared" si="5"/>
        <v>1216</v>
      </c>
      <c r="F26" s="213">
        <f t="shared" si="5"/>
        <v>4023</v>
      </c>
      <c r="G26" s="213">
        <f t="shared" si="5"/>
        <v>58111</v>
      </c>
      <c r="H26" s="213">
        <f t="shared" si="5"/>
        <v>-1689</v>
      </c>
      <c r="I26" s="213">
        <f t="shared" si="5"/>
        <v>56422</v>
      </c>
    </row>
    <row r="27" spans="1:9" ht="21" customHeight="1" thickBot="1">
      <c r="A27" s="38" t="s">
        <v>23</v>
      </c>
      <c r="B27" s="213">
        <v>-9820</v>
      </c>
      <c r="C27" s="213">
        <v>-3394</v>
      </c>
      <c r="D27" s="213">
        <v>-1186</v>
      </c>
      <c r="E27" s="213">
        <v>-515</v>
      </c>
      <c r="F27" s="213">
        <v>-3441</v>
      </c>
      <c r="G27" s="213">
        <f>SUM(B27:F27)</f>
        <v>-18356</v>
      </c>
      <c r="H27" s="213">
        <v>1689</v>
      </c>
      <c r="I27" s="213">
        <f>SUM(G27:H27)</f>
        <v>-16667</v>
      </c>
    </row>
    <row r="28" spans="1:9" ht="21" customHeight="1">
      <c r="A28" s="38"/>
      <c r="B28" s="215"/>
      <c r="C28" s="215"/>
      <c r="D28" s="215"/>
      <c r="E28" s="215"/>
      <c r="F28" s="215"/>
      <c r="G28" s="215"/>
      <c r="H28" s="215"/>
      <c r="I28" s="215"/>
    </row>
    <row r="29" spans="1:9" ht="21" customHeight="1">
      <c r="A29" s="37" t="s">
        <v>24</v>
      </c>
      <c r="B29" s="213">
        <f aca="true" t="shared" si="6" ref="B29:G29">SUM(B26:B27)</f>
        <v>11102</v>
      </c>
      <c r="C29" s="213">
        <f t="shared" si="6"/>
        <v>15309</v>
      </c>
      <c r="D29" s="213">
        <f t="shared" si="6"/>
        <v>12061</v>
      </c>
      <c r="E29" s="213">
        <f t="shared" si="6"/>
        <v>701</v>
      </c>
      <c r="F29" s="213">
        <f t="shared" si="6"/>
        <v>582</v>
      </c>
      <c r="G29" s="213">
        <f t="shared" si="6"/>
        <v>39755</v>
      </c>
      <c r="H29" s="213" t="s">
        <v>192</v>
      </c>
      <c r="I29" s="213">
        <f>SUM(I26:I27)</f>
        <v>39755</v>
      </c>
    </row>
    <row r="30" spans="1:9" ht="36" customHeight="1">
      <c r="A30" s="38" t="s">
        <v>25</v>
      </c>
      <c r="B30" s="213" t="s">
        <v>197</v>
      </c>
      <c r="C30" s="213" t="s">
        <v>192</v>
      </c>
      <c r="D30" s="213" t="s">
        <v>192</v>
      </c>
      <c r="E30" s="213" t="s">
        <v>192</v>
      </c>
      <c r="F30" s="213">
        <v>282</v>
      </c>
      <c r="G30" s="213">
        <f>SUM(B30:F30)</f>
        <v>282</v>
      </c>
      <c r="H30" s="213" t="s">
        <v>192</v>
      </c>
      <c r="I30" s="213">
        <f>SUM(G30:H30)</f>
        <v>282</v>
      </c>
    </row>
    <row r="31" spans="1:9" ht="36" customHeight="1">
      <c r="A31" s="38" t="s">
        <v>121</v>
      </c>
      <c r="B31" s="213">
        <v>-5</v>
      </c>
      <c r="C31" s="213" t="s">
        <v>192</v>
      </c>
      <c r="D31" s="213" t="s">
        <v>192</v>
      </c>
      <c r="E31" s="213" t="s">
        <v>192</v>
      </c>
      <c r="F31" s="213">
        <v>4</v>
      </c>
      <c r="G31" s="213">
        <f>SUM(B31:F31)</f>
        <v>-1</v>
      </c>
      <c r="H31" s="213" t="s">
        <v>192</v>
      </c>
      <c r="I31" s="213">
        <f>SUM(G31:H31)</f>
        <v>-1</v>
      </c>
    </row>
    <row r="32" spans="1:9" ht="36" customHeight="1" thickBot="1">
      <c r="A32" s="38" t="s">
        <v>26</v>
      </c>
      <c r="B32" s="214">
        <v>137</v>
      </c>
      <c r="C32" s="214" t="s">
        <v>192</v>
      </c>
      <c r="D32" s="214">
        <v>3</v>
      </c>
      <c r="E32" s="214" t="s">
        <v>192</v>
      </c>
      <c r="F32" s="214">
        <v>-88</v>
      </c>
      <c r="G32" s="214">
        <f>SUM(B32:F32)</f>
        <v>52</v>
      </c>
      <c r="H32" s="214" t="s">
        <v>192</v>
      </c>
      <c r="I32" s="214">
        <f>SUM(G32:H32)</f>
        <v>52</v>
      </c>
    </row>
    <row r="33" spans="1:9" ht="21" customHeight="1">
      <c r="A33" s="38"/>
      <c r="B33" s="213"/>
      <c r="C33" s="213"/>
      <c r="D33" s="213"/>
      <c r="E33" s="213"/>
      <c r="F33" s="213"/>
      <c r="G33" s="213"/>
      <c r="H33" s="213"/>
      <c r="I33" s="213"/>
    </row>
    <row r="34" spans="1:9" ht="21" customHeight="1" thickBot="1">
      <c r="A34" s="37" t="s">
        <v>27</v>
      </c>
      <c r="B34" s="216">
        <f>SUM(B29:B32)</f>
        <v>11234</v>
      </c>
      <c r="C34" s="216">
        <f aca="true" t="shared" si="7" ref="C34:I34">SUM(C29:C32)</f>
        <v>15309</v>
      </c>
      <c r="D34" s="216">
        <f t="shared" si="7"/>
        <v>12064</v>
      </c>
      <c r="E34" s="216">
        <f t="shared" si="7"/>
        <v>701</v>
      </c>
      <c r="F34" s="216">
        <f t="shared" si="7"/>
        <v>780</v>
      </c>
      <c r="G34" s="216">
        <f t="shared" si="7"/>
        <v>40088</v>
      </c>
      <c r="H34" s="216" t="s">
        <v>197</v>
      </c>
      <c r="I34" s="216">
        <f t="shared" si="7"/>
        <v>40088</v>
      </c>
    </row>
    <row r="35" spans="1:9" ht="21" customHeight="1" thickTop="1">
      <c r="A35" s="55"/>
      <c r="B35" s="209"/>
      <c r="C35" s="209"/>
      <c r="D35" s="209"/>
      <c r="E35" s="209"/>
      <c r="F35" s="209"/>
      <c r="G35" s="209"/>
      <c r="H35" s="209"/>
      <c r="I35" s="209"/>
    </row>
    <row r="36" spans="1:9" ht="21" customHeight="1">
      <c r="A36" s="37" t="s">
        <v>243</v>
      </c>
      <c r="B36" s="209"/>
      <c r="C36" s="209"/>
      <c r="D36" s="209"/>
      <c r="E36" s="209"/>
      <c r="F36" s="209"/>
      <c r="G36" s="209"/>
      <c r="H36" s="209"/>
      <c r="I36" s="209"/>
    </row>
    <row r="37" spans="1:9" ht="21" customHeight="1">
      <c r="A37" s="37" t="s">
        <v>34</v>
      </c>
      <c r="B37" s="209"/>
      <c r="C37" s="209"/>
      <c r="D37" s="209"/>
      <c r="E37" s="209"/>
      <c r="F37" s="209"/>
      <c r="G37" s="209"/>
      <c r="H37" s="209"/>
      <c r="I37" s="209"/>
    </row>
    <row r="38" spans="1:9" ht="21" customHeight="1">
      <c r="A38" s="67" t="s">
        <v>89</v>
      </c>
      <c r="B38" s="209">
        <v>442694</v>
      </c>
      <c r="C38" s="209">
        <v>947164</v>
      </c>
      <c r="D38" s="209">
        <v>1354356</v>
      </c>
      <c r="E38" s="209">
        <v>153116</v>
      </c>
      <c r="F38" s="209">
        <v>155953</v>
      </c>
      <c r="G38" s="209">
        <f>SUM(B38:F38)</f>
        <v>3053283</v>
      </c>
      <c r="H38" s="209">
        <v>-28859</v>
      </c>
      <c r="I38" s="209">
        <f>SUM(G38:H38)</f>
        <v>3024424</v>
      </c>
    </row>
    <row r="39" spans="1:9" ht="21" customHeight="1">
      <c r="A39" s="67" t="s">
        <v>132</v>
      </c>
      <c r="B39" s="217">
        <v>559</v>
      </c>
      <c r="C39" s="217" t="s">
        <v>192</v>
      </c>
      <c r="D39" s="217">
        <v>1</v>
      </c>
      <c r="E39" s="217" t="s">
        <v>192</v>
      </c>
      <c r="F39" s="217">
        <v>1072</v>
      </c>
      <c r="G39" s="217">
        <f>SUM(B39:F39)</f>
        <v>1632</v>
      </c>
      <c r="H39" s="217" t="s">
        <v>192</v>
      </c>
      <c r="I39" s="217">
        <f>SUM(G39:H39)</f>
        <v>1632</v>
      </c>
    </row>
    <row r="40" spans="1:9" ht="21" customHeight="1" thickBot="1">
      <c r="A40" s="55"/>
      <c r="B40" s="216">
        <f>SUM(B38:B39)</f>
        <v>443253</v>
      </c>
      <c r="C40" s="216">
        <f aca="true" t="shared" si="8" ref="C40:I40">SUM(C38:C39)</f>
        <v>947164</v>
      </c>
      <c r="D40" s="216">
        <f t="shared" si="8"/>
        <v>1354357</v>
      </c>
      <c r="E40" s="216">
        <f t="shared" si="8"/>
        <v>153116</v>
      </c>
      <c r="F40" s="216">
        <f t="shared" si="8"/>
        <v>157025</v>
      </c>
      <c r="G40" s="216">
        <f t="shared" si="8"/>
        <v>3054915</v>
      </c>
      <c r="H40" s="216">
        <f t="shared" si="8"/>
        <v>-28859</v>
      </c>
      <c r="I40" s="216">
        <f t="shared" si="8"/>
        <v>3026056</v>
      </c>
    </row>
    <row r="41" spans="1:9" ht="21" customHeight="1" thickTop="1">
      <c r="A41" s="55"/>
      <c r="B41" s="209"/>
      <c r="C41" s="209"/>
      <c r="D41" s="209"/>
      <c r="E41" s="209"/>
      <c r="F41" s="209"/>
      <c r="G41" s="209"/>
      <c r="H41" s="209"/>
      <c r="I41" s="209"/>
    </row>
    <row r="42" spans="1:9" ht="21" customHeight="1">
      <c r="A42" s="37" t="s">
        <v>46</v>
      </c>
      <c r="B42" s="209"/>
      <c r="C42" s="209"/>
      <c r="D42" s="209"/>
      <c r="E42" s="209"/>
      <c r="F42" s="209"/>
      <c r="G42" s="209"/>
      <c r="H42" s="209"/>
      <c r="I42" s="209"/>
    </row>
    <row r="43" spans="1:9" ht="21" customHeight="1" thickBot="1">
      <c r="A43" s="67" t="s">
        <v>90</v>
      </c>
      <c r="B43" s="218">
        <v>1079821</v>
      </c>
      <c r="C43" s="218">
        <v>907381</v>
      </c>
      <c r="D43" s="218">
        <v>521210</v>
      </c>
      <c r="E43" s="218">
        <v>143011</v>
      </c>
      <c r="F43" s="218">
        <v>96000</v>
      </c>
      <c r="G43" s="218">
        <f>SUM(B43:F43)</f>
        <v>2747423</v>
      </c>
      <c r="H43" s="218">
        <v>-28859</v>
      </c>
      <c r="I43" s="218">
        <f>SUM(G43:H43)</f>
        <v>2718564</v>
      </c>
    </row>
    <row r="44" spans="1:9" ht="21" customHeight="1" thickTop="1">
      <c r="A44" s="55"/>
      <c r="B44" s="9"/>
      <c r="C44" s="226"/>
      <c r="D44" s="9"/>
      <c r="E44" s="9"/>
      <c r="F44" s="9"/>
      <c r="G44" s="226"/>
      <c r="H44" s="9"/>
      <c r="I44" s="9"/>
    </row>
    <row r="45" spans="1:9" ht="21" customHeight="1">
      <c r="A45" s="58"/>
      <c r="B45" s="59"/>
      <c r="C45" s="59"/>
      <c r="D45" s="59"/>
      <c r="E45" s="59"/>
      <c r="F45" s="59"/>
      <c r="G45" s="59"/>
      <c r="H45" s="59"/>
      <c r="I45" s="59"/>
    </row>
    <row r="47" spans="1:9" ht="21" customHeight="1">
      <c r="A47" s="259" t="s">
        <v>250</v>
      </c>
      <c r="B47" s="9" t="s">
        <v>77</v>
      </c>
      <c r="C47" s="226" t="s">
        <v>119</v>
      </c>
      <c r="D47" s="257" t="s">
        <v>79</v>
      </c>
      <c r="E47" s="257" t="s">
        <v>70</v>
      </c>
      <c r="F47" s="257" t="s">
        <v>71</v>
      </c>
      <c r="G47" s="257" t="s">
        <v>80</v>
      </c>
      <c r="H47" s="257" t="s">
        <v>81</v>
      </c>
      <c r="I47" s="257" t="s">
        <v>82</v>
      </c>
    </row>
    <row r="48" spans="1:9" ht="21" customHeight="1" thickBot="1">
      <c r="A48" s="259"/>
      <c r="B48" s="21" t="s">
        <v>78</v>
      </c>
      <c r="C48" s="227" t="s">
        <v>120</v>
      </c>
      <c r="D48" s="258"/>
      <c r="E48" s="258"/>
      <c r="F48" s="258"/>
      <c r="G48" s="258"/>
      <c r="H48" s="258"/>
      <c r="I48" s="258"/>
    </row>
    <row r="49" spans="1:9" ht="21" customHeight="1">
      <c r="A49" s="236"/>
      <c r="B49" s="9" t="s">
        <v>3</v>
      </c>
      <c r="C49" s="226" t="s">
        <v>3</v>
      </c>
      <c r="D49" s="9" t="s">
        <v>3</v>
      </c>
      <c r="E49" s="9" t="s">
        <v>3</v>
      </c>
      <c r="F49" s="223" t="s">
        <v>3</v>
      </c>
      <c r="G49" s="226" t="s">
        <v>3</v>
      </c>
      <c r="H49" s="9" t="s">
        <v>3</v>
      </c>
      <c r="I49" s="9" t="s">
        <v>3</v>
      </c>
    </row>
    <row r="50" spans="1:9" ht="21" customHeight="1">
      <c r="A50" s="38"/>
      <c r="B50" s="10"/>
      <c r="C50" s="228"/>
      <c r="D50" s="10"/>
      <c r="E50" s="10"/>
      <c r="F50" s="10"/>
      <c r="G50" s="228"/>
      <c r="H50" s="10"/>
      <c r="I50" s="10"/>
    </row>
    <row r="51" spans="1:9" ht="21" customHeight="1">
      <c r="A51" s="38" t="s">
        <v>83</v>
      </c>
      <c r="B51" s="10"/>
      <c r="C51" s="228"/>
      <c r="D51" s="10"/>
      <c r="E51" s="10"/>
      <c r="F51" s="10"/>
      <c r="G51" s="228"/>
      <c r="H51" s="10"/>
      <c r="I51" s="10"/>
    </row>
    <row r="52" spans="1:9" ht="21" customHeight="1">
      <c r="A52" s="38" t="s">
        <v>84</v>
      </c>
      <c r="B52" s="161">
        <v>1366</v>
      </c>
      <c r="C52" s="161">
        <v>15743</v>
      </c>
      <c r="D52" s="161">
        <v>17062</v>
      </c>
      <c r="E52" s="161">
        <v>3055</v>
      </c>
      <c r="F52" s="161">
        <v>2275</v>
      </c>
      <c r="G52" s="161">
        <f>SUM(B52:F52)</f>
        <v>39501</v>
      </c>
      <c r="H52" s="164" t="s">
        <v>192</v>
      </c>
      <c r="I52" s="161">
        <f>SUM(G52:H52)</f>
        <v>39501</v>
      </c>
    </row>
    <row r="53" spans="1:9" ht="21" customHeight="1" thickBot="1">
      <c r="A53" s="38" t="s">
        <v>85</v>
      </c>
      <c r="B53" s="162">
        <v>10030</v>
      </c>
      <c r="C53" s="162">
        <v>-2664</v>
      </c>
      <c r="D53" s="162">
        <v>-6105</v>
      </c>
      <c r="E53" s="162">
        <v>-31</v>
      </c>
      <c r="F53" s="162">
        <v>-1230</v>
      </c>
      <c r="G53" s="162" t="s">
        <v>197</v>
      </c>
      <c r="H53" s="163" t="s">
        <v>192</v>
      </c>
      <c r="I53" s="162" t="s">
        <v>202</v>
      </c>
    </row>
    <row r="54" spans="1:9" ht="21" customHeight="1">
      <c r="A54" s="38"/>
      <c r="B54" s="161">
        <f>SUM(B52:B53)</f>
        <v>11396</v>
      </c>
      <c r="C54" s="161">
        <f>SUM(C52:C53)</f>
        <v>13079</v>
      </c>
      <c r="D54" s="161">
        <f>SUM(D52:D53)</f>
        <v>10957</v>
      </c>
      <c r="E54" s="161">
        <f>SUM(E52:E53)</f>
        <v>3024</v>
      </c>
      <c r="F54" s="161">
        <f>SUM(F52:F53)</f>
        <v>1045</v>
      </c>
      <c r="G54" s="161">
        <f>SUM(B54:F54)</f>
        <v>39501</v>
      </c>
      <c r="H54" s="164" t="s">
        <v>192</v>
      </c>
      <c r="I54" s="161">
        <f>SUM(G54:H54)</f>
        <v>39501</v>
      </c>
    </row>
    <row r="55" spans="1:9" ht="21" customHeight="1">
      <c r="A55" s="38"/>
      <c r="B55" s="10"/>
      <c r="C55" s="228"/>
      <c r="D55" s="10"/>
      <c r="E55" s="10"/>
      <c r="F55" s="10"/>
      <c r="G55" s="228"/>
      <c r="H55" s="10"/>
      <c r="I55" s="10"/>
    </row>
    <row r="56" spans="1:9" ht="21" customHeight="1">
      <c r="A56" s="38" t="s">
        <v>86</v>
      </c>
      <c r="B56" s="161">
        <v>6899</v>
      </c>
      <c r="C56" s="161">
        <v>3874</v>
      </c>
      <c r="D56" s="161">
        <v>432</v>
      </c>
      <c r="E56" s="161">
        <v>-667</v>
      </c>
      <c r="F56" s="161">
        <v>1145</v>
      </c>
      <c r="G56" s="161">
        <f aca="true" t="shared" si="9" ref="G56:G64">SUM(B56:F56)</f>
        <v>11683</v>
      </c>
      <c r="H56" s="161">
        <v>-371</v>
      </c>
      <c r="I56" s="161">
        <f aca="true" t="shared" si="10" ref="I56:I64">SUM(G56:H56)</f>
        <v>11312</v>
      </c>
    </row>
    <row r="57" spans="1:9" ht="21" customHeight="1">
      <c r="A57" s="38" t="s">
        <v>12</v>
      </c>
      <c r="B57" s="164" t="s">
        <v>192</v>
      </c>
      <c r="C57" s="164" t="s">
        <v>192</v>
      </c>
      <c r="D57" s="164" t="s">
        <v>192</v>
      </c>
      <c r="E57" s="161">
        <v>14142</v>
      </c>
      <c r="F57" s="164" t="s">
        <v>192</v>
      </c>
      <c r="G57" s="164">
        <f t="shared" si="9"/>
        <v>14142</v>
      </c>
      <c r="H57" s="161">
        <v>-19</v>
      </c>
      <c r="I57" s="161">
        <f t="shared" si="10"/>
        <v>14123</v>
      </c>
    </row>
    <row r="58" spans="1:9" ht="21" customHeight="1">
      <c r="A58" s="38" t="s">
        <v>213</v>
      </c>
      <c r="B58" s="161">
        <v>784</v>
      </c>
      <c r="C58" s="161">
        <v>1438</v>
      </c>
      <c r="D58" s="161">
        <v>740</v>
      </c>
      <c r="E58" s="161">
        <v>-244</v>
      </c>
      <c r="F58" s="161">
        <v>314</v>
      </c>
      <c r="G58" s="161">
        <f t="shared" si="9"/>
        <v>3032</v>
      </c>
      <c r="H58" s="161">
        <v>58</v>
      </c>
      <c r="I58" s="161">
        <f t="shared" si="10"/>
        <v>3090</v>
      </c>
    </row>
    <row r="59" spans="1:9" ht="36" customHeight="1">
      <c r="A59" s="38" t="s">
        <v>214</v>
      </c>
      <c r="B59" s="161">
        <v>9</v>
      </c>
      <c r="C59" s="161">
        <v>0</v>
      </c>
      <c r="D59" s="161">
        <v>513</v>
      </c>
      <c r="E59" s="161">
        <v>-1811</v>
      </c>
      <c r="F59" s="164">
        <v>-1</v>
      </c>
      <c r="G59" s="164">
        <f t="shared" si="9"/>
        <v>-1290</v>
      </c>
      <c r="H59" s="161">
        <v>8</v>
      </c>
      <c r="I59" s="161">
        <f t="shared" si="10"/>
        <v>-1282</v>
      </c>
    </row>
    <row r="60" spans="1:9" ht="21" customHeight="1">
      <c r="A60" s="38" t="s">
        <v>258</v>
      </c>
      <c r="B60" s="164" t="s">
        <v>192</v>
      </c>
      <c r="C60" s="164">
        <v>-3</v>
      </c>
      <c r="D60" s="161">
        <v>4</v>
      </c>
      <c r="E60" s="161">
        <v>18</v>
      </c>
      <c r="F60" s="164" t="s">
        <v>192</v>
      </c>
      <c r="G60" s="164">
        <f t="shared" si="9"/>
        <v>19</v>
      </c>
      <c r="H60" s="164" t="s">
        <v>192</v>
      </c>
      <c r="I60" s="161">
        <f t="shared" si="10"/>
        <v>19</v>
      </c>
    </row>
    <row r="61" spans="1:9" ht="21" customHeight="1" thickBot="1">
      <c r="A61" s="38" t="s">
        <v>15</v>
      </c>
      <c r="B61" s="161">
        <v>48</v>
      </c>
      <c r="C61" s="161">
        <v>2</v>
      </c>
      <c r="D61" s="161">
        <v>16</v>
      </c>
      <c r="E61" s="161">
        <v>155</v>
      </c>
      <c r="F61" s="161">
        <v>2075</v>
      </c>
      <c r="G61" s="161">
        <f t="shared" si="9"/>
        <v>2296</v>
      </c>
      <c r="H61" s="161">
        <v>-1315</v>
      </c>
      <c r="I61" s="161">
        <f t="shared" si="10"/>
        <v>981</v>
      </c>
    </row>
    <row r="62" spans="1:9" ht="21" customHeight="1">
      <c r="A62" s="38"/>
      <c r="B62" s="165"/>
      <c r="C62" s="165"/>
      <c r="D62" s="165"/>
      <c r="E62" s="165"/>
      <c r="F62" s="165"/>
      <c r="G62" s="165"/>
      <c r="H62" s="165"/>
      <c r="I62" s="165"/>
    </row>
    <row r="63" spans="1:9" ht="21" customHeight="1">
      <c r="A63" s="37" t="s">
        <v>16</v>
      </c>
      <c r="B63" s="161">
        <f>SUM(B54,B56:B61)</f>
        <v>19136</v>
      </c>
      <c r="C63" s="161">
        <f aca="true" t="shared" si="11" ref="C63:I63">SUM(C54,C56:C61)</f>
        <v>18390</v>
      </c>
      <c r="D63" s="161">
        <f t="shared" si="11"/>
        <v>12662</v>
      </c>
      <c r="E63" s="161">
        <f t="shared" si="11"/>
        <v>14617</v>
      </c>
      <c r="F63" s="161">
        <f t="shared" si="11"/>
        <v>4578</v>
      </c>
      <c r="G63" s="161">
        <f t="shared" si="11"/>
        <v>69383</v>
      </c>
      <c r="H63" s="161">
        <f t="shared" si="11"/>
        <v>-1639</v>
      </c>
      <c r="I63" s="161">
        <f t="shared" si="11"/>
        <v>67744</v>
      </c>
    </row>
    <row r="64" spans="1:9" s="168" customFormat="1" ht="36" customHeight="1" thickBot="1">
      <c r="A64" s="167" t="s">
        <v>19</v>
      </c>
      <c r="B64" s="163" t="s">
        <v>192</v>
      </c>
      <c r="C64" s="163" t="s">
        <v>192</v>
      </c>
      <c r="D64" s="163" t="s">
        <v>192</v>
      </c>
      <c r="E64" s="162">
        <v>-13209</v>
      </c>
      <c r="F64" s="163" t="s">
        <v>192</v>
      </c>
      <c r="G64" s="163">
        <f t="shared" si="9"/>
        <v>-13209</v>
      </c>
      <c r="H64" s="163" t="s">
        <v>192</v>
      </c>
      <c r="I64" s="162">
        <f t="shared" si="10"/>
        <v>-13209</v>
      </c>
    </row>
    <row r="65" spans="1:9" ht="21" customHeight="1">
      <c r="A65" s="38"/>
      <c r="B65" s="10"/>
      <c r="C65" s="228"/>
      <c r="D65" s="10"/>
      <c r="E65" s="10"/>
      <c r="F65" s="10"/>
      <c r="G65" s="228"/>
      <c r="H65" s="10"/>
      <c r="I65" s="10"/>
    </row>
    <row r="66" spans="1:9" s="168" customFormat="1" ht="36" customHeight="1">
      <c r="A66" s="169" t="s">
        <v>20</v>
      </c>
      <c r="B66" s="161">
        <f>SUM(B63:B64)</f>
        <v>19136</v>
      </c>
      <c r="C66" s="161">
        <f aca="true" t="shared" si="12" ref="C66:I66">SUM(C63:C64)</f>
        <v>18390</v>
      </c>
      <c r="D66" s="161">
        <f t="shared" si="12"/>
        <v>12662</v>
      </c>
      <c r="E66" s="161">
        <f t="shared" si="12"/>
        <v>1408</v>
      </c>
      <c r="F66" s="161">
        <f t="shared" si="12"/>
        <v>4578</v>
      </c>
      <c r="G66" s="161">
        <f t="shared" si="12"/>
        <v>56174</v>
      </c>
      <c r="H66" s="161">
        <f t="shared" si="12"/>
        <v>-1639</v>
      </c>
      <c r="I66" s="161">
        <f t="shared" si="12"/>
        <v>54535</v>
      </c>
    </row>
    <row r="67" spans="1:9" s="168" customFormat="1" ht="21" customHeight="1" thickBot="1">
      <c r="A67" s="167" t="s">
        <v>88</v>
      </c>
      <c r="B67" s="161">
        <v>-123</v>
      </c>
      <c r="C67" s="161">
        <v>-784</v>
      </c>
      <c r="D67" s="164">
        <v>-3</v>
      </c>
      <c r="E67" s="163">
        <v>-5</v>
      </c>
      <c r="F67" s="163">
        <v>-327</v>
      </c>
      <c r="G67" s="163">
        <f>SUM(B67:F67)</f>
        <v>-1242</v>
      </c>
      <c r="H67" s="164" t="s">
        <v>192</v>
      </c>
      <c r="I67" s="161">
        <f>SUM(G67:H67)</f>
        <v>-1242</v>
      </c>
    </row>
    <row r="68" spans="1:9" ht="21" customHeight="1">
      <c r="A68" s="38"/>
      <c r="B68" s="34"/>
      <c r="C68" s="34"/>
      <c r="D68" s="34"/>
      <c r="E68" s="10"/>
      <c r="F68" s="10"/>
      <c r="G68" s="228"/>
      <c r="H68" s="34"/>
      <c r="I68" s="34"/>
    </row>
    <row r="69" spans="1:9" ht="21" customHeight="1">
      <c r="A69" s="37" t="s">
        <v>22</v>
      </c>
      <c r="B69" s="161">
        <f>SUM(B66:B67)</f>
        <v>19013</v>
      </c>
      <c r="C69" s="161">
        <f aca="true" t="shared" si="13" ref="C69:I69">SUM(C66:C67)</f>
        <v>17606</v>
      </c>
      <c r="D69" s="161">
        <f t="shared" si="13"/>
        <v>12659</v>
      </c>
      <c r="E69" s="161">
        <f t="shared" si="13"/>
        <v>1403</v>
      </c>
      <c r="F69" s="161">
        <f t="shared" si="13"/>
        <v>4251</v>
      </c>
      <c r="G69" s="161">
        <f t="shared" si="13"/>
        <v>54932</v>
      </c>
      <c r="H69" s="161">
        <f t="shared" si="13"/>
        <v>-1639</v>
      </c>
      <c r="I69" s="161">
        <f t="shared" si="13"/>
        <v>53293</v>
      </c>
    </row>
    <row r="70" spans="1:9" s="168" customFormat="1" ht="21" customHeight="1" thickBot="1">
      <c r="A70" s="167" t="s">
        <v>23</v>
      </c>
      <c r="B70" s="161">
        <v>-8820</v>
      </c>
      <c r="C70" s="161">
        <v>-3180</v>
      </c>
      <c r="D70" s="161">
        <v>-1107</v>
      </c>
      <c r="E70" s="161">
        <v>-465</v>
      </c>
      <c r="F70" s="161">
        <v>-3273</v>
      </c>
      <c r="G70" s="161">
        <f>SUM(B70:F70)</f>
        <v>-16845</v>
      </c>
      <c r="H70" s="164">
        <v>1639</v>
      </c>
      <c r="I70" s="161">
        <f>SUM(G70:H70)</f>
        <v>-15206</v>
      </c>
    </row>
    <row r="71" spans="1:9" ht="21" customHeight="1">
      <c r="A71" s="38"/>
      <c r="B71" s="34"/>
      <c r="C71" s="34"/>
      <c r="D71" s="34"/>
      <c r="E71" s="34"/>
      <c r="F71" s="34"/>
      <c r="G71" s="34"/>
      <c r="H71" s="34"/>
      <c r="I71" s="34"/>
    </row>
    <row r="72" spans="1:9" ht="21" customHeight="1">
      <c r="A72" s="37" t="s">
        <v>24</v>
      </c>
      <c r="B72" s="161">
        <f>SUM(B69:B70)</f>
        <v>10193</v>
      </c>
      <c r="C72" s="161">
        <f aca="true" t="shared" si="14" ref="C72:I72">SUM(C69:C70)</f>
        <v>14426</v>
      </c>
      <c r="D72" s="161">
        <f t="shared" si="14"/>
        <v>11552</v>
      </c>
      <c r="E72" s="161">
        <f t="shared" si="14"/>
        <v>938</v>
      </c>
      <c r="F72" s="161">
        <f t="shared" si="14"/>
        <v>978</v>
      </c>
      <c r="G72" s="161">
        <f t="shared" si="14"/>
        <v>38087</v>
      </c>
      <c r="H72" s="161" t="s">
        <v>197</v>
      </c>
      <c r="I72" s="161">
        <f t="shared" si="14"/>
        <v>38087</v>
      </c>
    </row>
    <row r="73" spans="1:9" s="173" customFormat="1" ht="36" customHeight="1">
      <c r="A73" s="170" t="s">
        <v>25</v>
      </c>
      <c r="B73" s="171" t="s">
        <v>192</v>
      </c>
      <c r="C73" s="171" t="s">
        <v>192</v>
      </c>
      <c r="D73" s="171" t="s">
        <v>192</v>
      </c>
      <c r="E73" s="171" t="s">
        <v>192</v>
      </c>
      <c r="F73" s="172">
        <v>906</v>
      </c>
      <c r="G73" s="172">
        <f>SUM(B73:F73)</f>
        <v>906</v>
      </c>
      <c r="H73" s="171" t="s">
        <v>192</v>
      </c>
      <c r="I73" s="172">
        <f>SUM(G73:H73)</f>
        <v>906</v>
      </c>
    </row>
    <row r="74" spans="1:9" s="173" customFormat="1" ht="36" customHeight="1">
      <c r="A74" s="170" t="s">
        <v>215</v>
      </c>
      <c r="B74" s="172">
        <v>-4</v>
      </c>
      <c r="C74" s="172" t="s">
        <v>192</v>
      </c>
      <c r="D74" s="172" t="s">
        <v>192</v>
      </c>
      <c r="E74" s="171">
        <v>-1</v>
      </c>
      <c r="F74" s="172">
        <v>23</v>
      </c>
      <c r="G74" s="172">
        <f>SUM(B74:F74)</f>
        <v>18</v>
      </c>
      <c r="H74" s="171" t="s">
        <v>192</v>
      </c>
      <c r="I74" s="172">
        <f>SUM(G74:H74)</f>
        <v>18</v>
      </c>
    </row>
    <row r="75" spans="1:9" ht="36" customHeight="1" thickBot="1">
      <c r="A75" s="38" t="s">
        <v>26</v>
      </c>
      <c r="B75" s="174">
        <v>72</v>
      </c>
      <c r="C75" s="174" t="s">
        <v>192</v>
      </c>
      <c r="D75" s="174">
        <v>1</v>
      </c>
      <c r="E75" s="174" t="s">
        <v>192</v>
      </c>
      <c r="F75" s="286">
        <v>-3</v>
      </c>
      <c r="G75" s="69">
        <f>SUM(B75:F75)</f>
        <v>70</v>
      </c>
      <c r="H75" s="166" t="s">
        <v>192</v>
      </c>
      <c r="I75" s="22">
        <f>SUM(G75:H75)</f>
        <v>70</v>
      </c>
    </row>
    <row r="76" spans="1:9" ht="21" customHeight="1">
      <c r="A76" s="38"/>
      <c r="B76" s="68"/>
      <c r="C76" s="68"/>
      <c r="D76" s="68"/>
      <c r="E76" s="68"/>
      <c r="F76" s="68"/>
      <c r="G76" s="68"/>
      <c r="H76" s="10"/>
      <c r="I76" s="10"/>
    </row>
    <row r="77" spans="1:9" s="168" customFormat="1" ht="21" customHeight="1" thickBot="1">
      <c r="A77" s="169" t="s">
        <v>27</v>
      </c>
      <c r="B77" s="175">
        <f>SUM(B72:B75)</f>
        <v>10261</v>
      </c>
      <c r="C77" s="175">
        <f aca="true" t="shared" si="15" ref="C77:I77">SUM(C72:C75)</f>
        <v>14426</v>
      </c>
      <c r="D77" s="175">
        <f t="shared" si="15"/>
        <v>11553</v>
      </c>
      <c r="E77" s="175">
        <f t="shared" si="15"/>
        <v>937</v>
      </c>
      <c r="F77" s="175">
        <f t="shared" si="15"/>
        <v>1904</v>
      </c>
      <c r="G77" s="175">
        <f t="shared" si="15"/>
        <v>39081</v>
      </c>
      <c r="H77" s="176" t="s">
        <v>197</v>
      </c>
      <c r="I77" s="176">
        <f t="shared" si="15"/>
        <v>39081</v>
      </c>
    </row>
    <row r="78" spans="1:9" ht="21" customHeight="1" thickTop="1">
      <c r="A78" s="55"/>
      <c r="B78" s="68"/>
      <c r="C78" s="68"/>
      <c r="D78" s="68"/>
      <c r="E78" s="68"/>
      <c r="F78" s="68"/>
      <c r="G78" s="68"/>
      <c r="H78" s="10"/>
      <c r="I78" s="10"/>
    </row>
    <row r="79" spans="1:9" ht="21" customHeight="1">
      <c r="A79" s="37" t="s">
        <v>191</v>
      </c>
      <c r="B79" s="68"/>
      <c r="C79" s="68"/>
      <c r="D79" s="68"/>
      <c r="E79" s="68"/>
      <c r="F79" s="68"/>
      <c r="G79" s="68"/>
      <c r="H79" s="10"/>
      <c r="I79" s="10"/>
    </row>
    <row r="80" spans="1:9" ht="21" customHeight="1">
      <c r="A80" s="37" t="s">
        <v>34</v>
      </c>
      <c r="B80" s="64"/>
      <c r="C80" s="230"/>
      <c r="D80" s="64"/>
      <c r="E80" s="64"/>
      <c r="F80" s="64"/>
      <c r="G80" s="230"/>
      <c r="H80" s="28"/>
      <c r="I80" s="28"/>
    </row>
    <row r="81" spans="1:9" ht="21" customHeight="1">
      <c r="A81" s="72" t="s">
        <v>89</v>
      </c>
      <c r="B81" s="177">
        <v>379233</v>
      </c>
      <c r="C81" s="177">
        <v>887900</v>
      </c>
      <c r="D81" s="177">
        <v>1438436</v>
      </c>
      <c r="E81" s="177">
        <v>132417</v>
      </c>
      <c r="F81" s="177">
        <v>140682</v>
      </c>
      <c r="G81" s="178">
        <f>SUM(B81:F81)</f>
        <v>2978668</v>
      </c>
      <c r="H81" s="178">
        <v>-23147</v>
      </c>
      <c r="I81" s="178">
        <f>SUM(G81:H81)</f>
        <v>2955521</v>
      </c>
    </row>
    <row r="82" spans="1:9" ht="21" customHeight="1">
      <c r="A82" s="72" t="s">
        <v>40</v>
      </c>
      <c r="B82" s="179">
        <v>422</v>
      </c>
      <c r="C82" s="179" t="s">
        <v>192</v>
      </c>
      <c r="D82" s="179">
        <v>1</v>
      </c>
      <c r="E82" s="179" t="s">
        <v>192</v>
      </c>
      <c r="F82" s="179">
        <v>60</v>
      </c>
      <c r="G82" s="180">
        <f>SUM(B82:F82)</f>
        <v>483</v>
      </c>
      <c r="H82" s="180" t="s">
        <v>192</v>
      </c>
      <c r="I82" s="180">
        <f>SUM(G82:H82)</f>
        <v>483</v>
      </c>
    </row>
    <row r="83" spans="1:9" ht="21" customHeight="1" thickBot="1">
      <c r="A83" s="72"/>
      <c r="B83" s="181">
        <f>SUM(B81:B82)</f>
        <v>379655</v>
      </c>
      <c r="C83" s="181">
        <f aca="true" t="shared" si="16" ref="C83:H83">SUM(C81:C82)</f>
        <v>887900</v>
      </c>
      <c r="D83" s="181">
        <f t="shared" si="16"/>
        <v>1438437</v>
      </c>
      <c r="E83" s="181">
        <f t="shared" si="16"/>
        <v>132417</v>
      </c>
      <c r="F83" s="181">
        <f t="shared" si="16"/>
        <v>140742</v>
      </c>
      <c r="G83" s="182">
        <f>SUM(B83:F83)</f>
        <v>2979151</v>
      </c>
      <c r="H83" s="181">
        <f t="shared" si="16"/>
        <v>-23147</v>
      </c>
      <c r="I83" s="182">
        <f>SUM(G83:H83)</f>
        <v>2956004</v>
      </c>
    </row>
    <row r="84" spans="1:9" ht="21" customHeight="1" thickTop="1">
      <c r="A84" s="72"/>
      <c r="B84" s="178"/>
      <c r="C84" s="178"/>
      <c r="D84" s="178"/>
      <c r="E84" s="178"/>
      <c r="F84" s="178"/>
      <c r="G84" s="178"/>
      <c r="H84" s="178"/>
      <c r="I84" s="178"/>
    </row>
    <row r="85" spans="1:9" ht="21" customHeight="1">
      <c r="A85" s="37" t="s">
        <v>46</v>
      </c>
      <c r="B85" s="178"/>
      <c r="C85" s="178"/>
      <c r="D85" s="178"/>
      <c r="E85" s="178"/>
      <c r="F85" s="178"/>
      <c r="G85" s="178"/>
      <c r="H85" s="178"/>
      <c r="I85" s="178"/>
    </row>
    <row r="86" spans="1:9" ht="21" customHeight="1" thickBot="1">
      <c r="A86" s="72" t="s">
        <v>90</v>
      </c>
      <c r="B86" s="182">
        <v>1038805</v>
      </c>
      <c r="C86" s="182">
        <v>839505</v>
      </c>
      <c r="D86" s="182">
        <v>616437</v>
      </c>
      <c r="E86" s="182">
        <v>124085</v>
      </c>
      <c r="F86" s="182">
        <v>74946</v>
      </c>
      <c r="G86" s="182">
        <f>SUM(B86:F86)</f>
        <v>2693778</v>
      </c>
      <c r="H86" s="182">
        <v>-23147</v>
      </c>
      <c r="I86" s="182">
        <f>SUM(G86:H86)</f>
        <v>2670631</v>
      </c>
    </row>
    <row r="87" spans="1:9" ht="21" customHeight="1" thickTop="1">
      <c r="A87" s="55"/>
      <c r="B87" s="28"/>
      <c r="C87" s="229"/>
      <c r="D87" s="28"/>
      <c r="E87" s="28"/>
      <c r="F87" s="28"/>
      <c r="G87" s="229"/>
      <c r="H87" s="28"/>
      <c r="I87" s="28"/>
    </row>
  </sheetData>
  <sheetProtection/>
  <mergeCells count="14">
    <mergeCell ref="A47:A48"/>
    <mergeCell ref="H4:H5"/>
    <mergeCell ref="I4:I5"/>
    <mergeCell ref="E4:E5"/>
    <mergeCell ref="F4:F5"/>
    <mergeCell ref="A4:A5"/>
    <mergeCell ref="D4:D5"/>
    <mergeCell ref="G4:G5"/>
    <mergeCell ref="H47:H48"/>
    <mergeCell ref="I47:I48"/>
    <mergeCell ref="E47:E48"/>
    <mergeCell ref="F47:F48"/>
    <mergeCell ref="G47:G48"/>
    <mergeCell ref="D47:D4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scale="57" r:id="rId1"/>
  <headerFooter scaleWithDoc="0">
    <oddFooter>&amp;R&amp;"Arial,標準"&amp;P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E46"/>
  <sheetViews>
    <sheetView zoomScale="85" zoomScaleNormal="85" zoomScaleSheetLayoutView="100" zoomScalePageLayoutView="0" workbookViewId="0" topLeftCell="A17">
      <selection activeCell="D20" sqref="D20:E20"/>
    </sheetView>
  </sheetViews>
  <sheetFormatPr defaultColWidth="9.140625" defaultRowHeight="15"/>
  <cols>
    <col min="1" max="1" width="47.57421875" style="30" customWidth="1"/>
    <col min="2" max="2" width="22.8515625" style="30" customWidth="1"/>
    <col min="3" max="3" width="23.8515625" style="30" customWidth="1"/>
    <col min="4" max="4" width="22.57421875" style="30" customWidth="1"/>
    <col min="5" max="5" width="20.28125" style="30" customWidth="1"/>
    <col min="6" max="16384" width="9.140625" style="30" customWidth="1"/>
  </cols>
  <sheetData>
    <row r="2" s="31" customFormat="1" ht="21" customHeight="1">
      <c r="A2" s="104" t="s">
        <v>134</v>
      </c>
    </row>
    <row r="3" s="31" customFormat="1" ht="21" customHeight="1">
      <c r="A3" s="104"/>
    </row>
    <row r="4" spans="3:4" ht="21" customHeight="1">
      <c r="C4" s="105" t="s">
        <v>2</v>
      </c>
      <c r="D4" s="197"/>
    </row>
    <row r="5" spans="1:4" ht="21" customHeight="1">
      <c r="A5" s="265" t="s">
        <v>135</v>
      </c>
      <c r="B5" s="266">
        <v>2019</v>
      </c>
      <c r="C5" s="268">
        <v>2018</v>
      </c>
      <c r="D5" s="268"/>
    </row>
    <row r="6" spans="1:4" ht="21" customHeight="1" thickBot="1">
      <c r="A6" s="265"/>
      <c r="B6" s="267"/>
      <c r="C6" s="269"/>
      <c r="D6" s="268"/>
    </row>
    <row r="7" spans="1:4" ht="21" customHeight="1">
      <c r="A7" s="106" t="s">
        <v>4</v>
      </c>
      <c r="B7" s="200">
        <v>67784</v>
      </c>
      <c r="C7" s="201">
        <v>61865</v>
      </c>
      <c r="D7" s="198"/>
    </row>
    <row r="8" spans="1:4" ht="21" customHeight="1" thickBot="1">
      <c r="A8" s="106" t="s">
        <v>5</v>
      </c>
      <c r="B8" s="187">
        <v>-27261</v>
      </c>
      <c r="C8" s="157">
        <v>-22364</v>
      </c>
      <c r="D8" s="198"/>
    </row>
    <row r="9" spans="1:4" ht="21" customHeight="1">
      <c r="A9" s="106" t="s">
        <v>6</v>
      </c>
      <c r="B9" s="202">
        <f>SUM(B7:B8)</f>
        <v>40523</v>
      </c>
      <c r="C9" s="203">
        <f>SUM(C7:C8)</f>
        <v>39501</v>
      </c>
      <c r="D9" s="198"/>
    </row>
    <row r="10" spans="1:4" ht="21" customHeight="1">
      <c r="A10" s="109"/>
      <c r="B10" s="110"/>
      <c r="C10" s="105"/>
      <c r="D10" s="197"/>
    </row>
    <row r="11" spans="1:4" ht="21.75" customHeight="1">
      <c r="A11" s="106" t="s">
        <v>136</v>
      </c>
      <c r="B11" s="107">
        <v>2551288</v>
      </c>
      <c r="C11" s="108">
        <v>2437652</v>
      </c>
      <c r="D11" s="198"/>
    </row>
    <row r="12" spans="1:4" ht="21" customHeight="1">
      <c r="A12" s="106" t="s">
        <v>137</v>
      </c>
      <c r="B12" s="111">
        <v>0.0137</v>
      </c>
      <c r="C12" s="112">
        <v>0.0144</v>
      </c>
      <c r="D12" s="199"/>
    </row>
    <row r="13" spans="1:4" ht="21" customHeight="1">
      <c r="A13" s="106" t="s">
        <v>199</v>
      </c>
      <c r="B13" s="111">
        <v>0.0159</v>
      </c>
      <c r="C13" s="112">
        <v>0.0162</v>
      </c>
      <c r="D13" s="199"/>
    </row>
    <row r="14" spans="1:4" ht="21" customHeight="1" thickBot="1">
      <c r="A14" s="106" t="s">
        <v>200</v>
      </c>
      <c r="B14" s="113">
        <v>0.0169</v>
      </c>
      <c r="C14" s="114">
        <v>0.0163</v>
      </c>
      <c r="D14" s="199"/>
    </row>
    <row r="15" spans="1:4" ht="21" customHeight="1">
      <c r="A15" s="106"/>
      <c r="B15" s="111"/>
      <c r="C15" s="112"/>
      <c r="D15" s="199"/>
    </row>
    <row r="16" s="32" customFormat="1" ht="21" customHeight="1">
      <c r="A16" s="32" t="s">
        <v>201</v>
      </c>
    </row>
    <row r="17" s="32" customFormat="1" ht="21" customHeight="1"/>
    <row r="19" ht="20.25">
      <c r="A19" s="104" t="s">
        <v>206</v>
      </c>
    </row>
    <row r="20" spans="2:5" ht="21" customHeight="1">
      <c r="B20" s="219"/>
      <c r="C20" s="219"/>
      <c r="D20" s="263" t="s">
        <v>138</v>
      </c>
      <c r="E20" s="263"/>
    </row>
    <row r="21" spans="1:5" ht="21" customHeight="1">
      <c r="A21" s="115"/>
      <c r="B21" s="261">
        <v>2019</v>
      </c>
      <c r="C21" s="261"/>
      <c r="D21" s="263">
        <v>2018</v>
      </c>
      <c r="E21" s="263"/>
    </row>
    <row r="22" spans="1:5" ht="21" customHeight="1" thickBot="1">
      <c r="A22" s="115"/>
      <c r="B22" s="262"/>
      <c r="C22" s="262"/>
      <c r="D22" s="264"/>
      <c r="E22" s="264"/>
    </row>
    <row r="23" spans="1:5" ht="21" customHeight="1">
      <c r="A23" s="115"/>
      <c r="B23" s="110" t="s">
        <v>139</v>
      </c>
      <c r="C23" s="110" t="s">
        <v>139</v>
      </c>
      <c r="D23" s="105" t="s">
        <v>139</v>
      </c>
      <c r="E23" s="105" t="s">
        <v>139</v>
      </c>
    </row>
    <row r="24" spans="1:5" ht="21" customHeight="1">
      <c r="A24" s="115"/>
      <c r="B24" s="110" t="s">
        <v>140</v>
      </c>
      <c r="C24" s="110" t="s">
        <v>141</v>
      </c>
      <c r="D24" s="105" t="s">
        <v>140</v>
      </c>
      <c r="E24" s="105" t="s">
        <v>141</v>
      </c>
    </row>
    <row r="25" spans="1:5" ht="21" customHeight="1" thickBot="1">
      <c r="A25" s="115" t="s">
        <v>34</v>
      </c>
      <c r="B25" s="116" t="s">
        <v>3</v>
      </c>
      <c r="C25" s="116" t="s">
        <v>68</v>
      </c>
      <c r="D25" s="117" t="s">
        <v>3</v>
      </c>
      <c r="E25" s="117" t="s">
        <v>68</v>
      </c>
    </row>
    <row r="26" spans="1:5" ht="36" customHeight="1">
      <c r="A26" s="118" t="s">
        <v>142</v>
      </c>
      <c r="B26" s="16">
        <v>341707</v>
      </c>
      <c r="C26" s="111">
        <v>0.0182</v>
      </c>
      <c r="D26" s="19">
        <v>416376</v>
      </c>
      <c r="E26" s="112">
        <v>0.019</v>
      </c>
    </row>
    <row r="27" spans="1:5" ht="30" customHeight="1">
      <c r="A27" s="121" t="s">
        <v>207</v>
      </c>
      <c r="B27" s="16">
        <v>864637</v>
      </c>
      <c r="C27" s="111">
        <v>0.0236</v>
      </c>
      <c r="D27" s="19">
        <v>783911</v>
      </c>
      <c r="E27" s="112">
        <v>0.0239</v>
      </c>
    </row>
    <row r="28" spans="1:5" ht="21" customHeight="1">
      <c r="A28" s="121" t="s">
        <v>143</v>
      </c>
      <c r="B28" s="16">
        <v>1322845</v>
      </c>
      <c r="C28" s="111">
        <v>0.0306</v>
      </c>
      <c r="D28" s="19">
        <v>1219803</v>
      </c>
      <c r="E28" s="112">
        <v>0.0286</v>
      </c>
    </row>
    <row r="29" spans="1:5" ht="21" customHeight="1" thickBot="1">
      <c r="A29" s="121" t="s">
        <v>144</v>
      </c>
      <c r="B29" s="43">
        <v>22099</v>
      </c>
      <c r="C29" s="113">
        <v>0.0258</v>
      </c>
      <c r="D29" s="44">
        <v>17562</v>
      </c>
      <c r="E29" s="114">
        <v>0.0213</v>
      </c>
    </row>
    <row r="30" spans="1:5" ht="21" customHeight="1">
      <c r="A30" s="121" t="s">
        <v>145</v>
      </c>
      <c r="B30" s="16">
        <f>SUM(B26:B29)</f>
        <v>2551288</v>
      </c>
      <c r="C30" s="111">
        <v>0.0266</v>
      </c>
      <c r="D30" s="19">
        <f>SUM(D26:D29)</f>
        <v>2437652</v>
      </c>
      <c r="E30" s="112">
        <v>0.0254</v>
      </c>
    </row>
    <row r="31" spans="1:5" ht="21" customHeight="1" thickBot="1">
      <c r="A31" s="121" t="s">
        <v>246</v>
      </c>
      <c r="B31" s="43">
        <v>419912</v>
      </c>
      <c r="C31" s="242" t="s">
        <v>192</v>
      </c>
      <c r="D31" s="44">
        <v>379499</v>
      </c>
      <c r="E31" s="20" t="s">
        <v>192</v>
      </c>
    </row>
    <row r="32" spans="1:5" ht="21" customHeight="1" thickBot="1">
      <c r="A32" s="121" t="s">
        <v>45</v>
      </c>
      <c r="B32" s="243">
        <f>SUM(B30:B31)</f>
        <v>2971200</v>
      </c>
      <c r="C32" s="244">
        <v>0.0228</v>
      </c>
      <c r="D32" s="122">
        <f>SUM(D30:D31)</f>
        <v>2817151</v>
      </c>
      <c r="E32" s="204">
        <v>0.022</v>
      </c>
    </row>
    <row r="33" spans="1:5" ht="21" customHeight="1">
      <c r="A33" s="123"/>
      <c r="B33" s="124"/>
      <c r="C33" s="125"/>
      <c r="D33" s="126"/>
      <c r="E33" s="127"/>
    </row>
    <row r="34" spans="1:5" ht="21" customHeight="1">
      <c r="A34" s="115"/>
      <c r="B34" s="110" t="s">
        <v>139</v>
      </c>
      <c r="C34" s="110" t="s">
        <v>139</v>
      </c>
      <c r="D34" s="105" t="s">
        <v>139</v>
      </c>
      <c r="E34" s="105" t="s">
        <v>139</v>
      </c>
    </row>
    <row r="35" spans="1:5" ht="21" customHeight="1">
      <c r="A35" s="115"/>
      <c r="B35" s="110" t="s">
        <v>140</v>
      </c>
      <c r="C35" s="110" t="s">
        <v>146</v>
      </c>
      <c r="D35" s="105" t="s">
        <v>140</v>
      </c>
      <c r="E35" s="105" t="s">
        <v>146</v>
      </c>
    </row>
    <row r="36" spans="1:5" ht="21" customHeight="1" thickBot="1">
      <c r="A36" s="115" t="s">
        <v>46</v>
      </c>
      <c r="B36" s="116" t="s">
        <v>3</v>
      </c>
      <c r="C36" s="116" t="s">
        <v>68</v>
      </c>
      <c r="D36" s="117" t="s">
        <v>3</v>
      </c>
      <c r="E36" s="117" t="s">
        <v>68</v>
      </c>
    </row>
    <row r="37" spans="1:5" ht="36" customHeight="1">
      <c r="A37" s="118" t="s">
        <v>48</v>
      </c>
      <c r="B37" s="16">
        <v>191461</v>
      </c>
      <c r="C37" s="111">
        <v>0.0118</v>
      </c>
      <c r="D37" s="19">
        <v>226237</v>
      </c>
      <c r="E37" s="112">
        <v>0.011</v>
      </c>
    </row>
    <row r="38" spans="1:5" ht="21" customHeight="1">
      <c r="A38" s="121" t="s">
        <v>147</v>
      </c>
      <c r="B38" s="16">
        <v>1865178</v>
      </c>
      <c r="C38" s="111">
        <v>0.0126</v>
      </c>
      <c r="D38" s="19">
        <v>1726241</v>
      </c>
      <c r="E38" s="112">
        <v>0.0103</v>
      </c>
    </row>
    <row r="39" spans="1:5" ht="21" customHeight="1">
      <c r="A39" s="121" t="s">
        <v>57</v>
      </c>
      <c r="B39" s="16">
        <v>13093</v>
      </c>
      <c r="C39" s="111">
        <v>0.0549</v>
      </c>
      <c r="D39" s="19">
        <v>18237</v>
      </c>
      <c r="E39" s="112">
        <v>0.0544</v>
      </c>
    </row>
    <row r="40" spans="1:5" ht="21" customHeight="1" thickBot="1">
      <c r="A40" s="121" t="s">
        <v>148</v>
      </c>
      <c r="B40" s="43">
        <v>39505</v>
      </c>
      <c r="C40" s="113">
        <v>0.0174</v>
      </c>
      <c r="D40" s="44">
        <v>55080</v>
      </c>
      <c r="E40" s="114">
        <v>0.0195</v>
      </c>
    </row>
    <row r="41" spans="1:5" ht="21" customHeight="1">
      <c r="A41" s="121" t="s">
        <v>149</v>
      </c>
      <c r="B41" s="16">
        <f>SUM(B37:B40)</f>
        <v>2109237</v>
      </c>
      <c r="C41" s="111">
        <v>0.0129</v>
      </c>
      <c r="D41" s="19">
        <v>2025795</v>
      </c>
      <c r="E41" s="112">
        <v>0.011</v>
      </c>
    </row>
    <row r="42" spans="1:5" ht="36" customHeight="1" thickBot="1">
      <c r="A42" s="121" t="s">
        <v>245</v>
      </c>
      <c r="B42" s="43">
        <v>861963</v>
      </c>
      <c r="C42" s="242" t="s">
        <v>192</v>
      </c>
      <c r="D42" s="44">
        <v>791356</v>
      </c>
      <c r="E42" s="20" t="s">
        <v>192</v>
      </c>
    </row>
    <row r="43" spans="1:5" ht="21" customHeight="1" thickBot="1">
      <c r="A43" s="121" t="s">
        <v>58</v>
      </c>
      <c r="B43" s="43">
        <f>SUM(B41:B42)</f>
        <v>2971200</v>
      </c>
      <c r="C43" s="244">
        <v>0.0092</v>
      </c>
      <c r="D43" s="122">
        <v>2817151</v>
      </c>
      <c r="E43" s="204">
        <v>0.0079</v>
      </c>
    </row>
    <row r="44" spans="1:5" ht="21" customHeight="1">
      <c r="A44" s="121"/>
      <c r="B44" s="119"/>
      <c r="C44" s="128"/>
      <c r="D44" s="108"/>
      <c r="E44" s="120"/>
    </row>
    <row r="45" ht="21" customHeight="1">
      <c r="A45" s="32" t="s">
        <v>244</v>
      </c>
    </row>
    <row r="46" ht="21" customHeight="1">
      <c r="A46" s="32"/>
    </row>
  </sheetData>
  <sheetProtection/>
  <mergeCells count="7">
    <mergeCell ref="B21:C22"/>
    <mergeCell ref="D21:E22"/>
    <mergeCell ref="A5:A6"/>
    <mergeCell ref="B5:B6"/>
    <mergeCell ref="C5:C6"/>
    <mergeCell ref="D5:D6"/>
    <mergeCell ref="D20:E2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8" r:id="rId1"/>
  <headerFooter scaleWithDoc="0">
    <oddFooter>&amp;R&amp;"Arial,標準"&amp;P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E21"/>
  <sheetViews>
    <sheetView zoomScale="70" zoomScaleNormal="70" zoomScalePageLayoutView="0" workbookViewId="0" topLeftCell="A13">
      <selection activeCell="B29" sqref="B29"/>
    </sheetView>
  </sheetViews>
  <sheetFormatPr defaultColWidth="9.140625" defaultRowHeight="15"/>
  <cols>
    <col min="1" max="1" width="38.421875" style="2" customWidth="1"/>
    <col min="2" max="3" width="21.7109375" style="2" customWidth="1"/>
    <col min="4" max="4" width="9.140625" style="2" customWidth="1"/>
    <col min="5" max="5" width="38.8515625" style="2" customWidth="1"/>
    <col min="6" max="7" width="21.7109375" style="2" customWidth="1"/>
    <col min="8" max="16384" width="9.140625" style="2" customWidth="1"/>
  </cols>
  <sheetData>
    <row r="2" s="3" customFormat="1" ht="21" customHeight="1">
      <c r="A2" s="129" t="s">
        <v>150</v>
      </c>
    </row>
    <row r="3" s="3" customFormat="1" ht="21" customHeight="1">
      <c r="A3" s="129"/>
    </row>
    <row r="4" spans="1:3" ht="21" customHeight="1">
      <c r="A4" s="130"/>
      <c r="B4" s="130"/>
      <c r="C4" s="105" t="s">
        <v>236</v>
      </c>
    </row>
    <row r="5" spans="1:3" ht="21" customHeight="1">
      <c r="A5" s="270"/>
      <c r="B5" s="257">
        <v>2019</v>
      </c>
      <c r="C5" s="271">
        <v>2018</v>
      </c>
    </row>
    <row r="6" spans="1:3" ht="21" customHeight="1" thickBot="1">
      <c r="A6" s="270"/>
      <c r="B6" s="258"/>
      <c r="C6" s="272"/>
    </row>
    <row r="7" spans="2:5" ht="21" customHeight="1">
      <c r="B7" s="73" t="s">
        <v>3</v>
      </c>
      <c r="C7" s="10" t="s">
        <v>3</v>
      </c>
      <c r="E7" s="237"/>
    </row>
    <row r="8" spans="1:3" ht="21" customHeight="1">
      <c r="A8" s="12" t="s">
        <v>151</v>
      </c>
      <c r="B8" s="24">
        <v>2975</v>
      </c>
      <c r="C8" s="14">
        <v>3441</v>
      </c>
    </row>
    <row r="9" spans="1:3" ht="21" customHeight="1">
      <c r="A9" s="237" t="s">
        <v>152</v>
      </c>
      <c r="B9" s="24">
        <v>2675</v>
      </c>
      <c r="C9" s="14">
        <v>2613</v>
      </c>
    </row>
    <row r="10" spans="1:3" ht="21" customHeight="1">
      <c r="A10" s="237" t="s">
        <v>153</v>
      </c>
      <c r="B10" s="24">
        <v>2113</v>
      </c>
      <c r="C10" s="14">
        <v>2769</v>
      </c>
    </row>
    <row r="11" spans="1:3" ht="21" customHeight="1">
      <c r="A11" s="12" t="s">
        <v>70</v>
      </c>
      <c r="B11" s="205">
        <v>2111</v>
      </c>
      <c r="C11" s="206">
        <v>1546</v>
      </c>
    </row>
    <row r="12" spans="1:3" ht="21" customHeight="1">
      <c r="A12" s="12" t="s">
        <v>154</v>
      </c>
      <c r="B12" s="205">
        <v>901</v>
      </c>
      <c r="C12" s="206">
        <v>929</v>
      </c>
    </row>
    <row r="13" spans="1:3" ht="21" customHeight="1">
      <c r="A13" s="12" t="s">
        <v>156</v>
      </c>
      <c r="B13" s="205">
        <v>716</v>
      </c>
      <c r="C13" s="206">
        <v>681</v>
      </c>
    </row>
    <row r="14" spans="1:3" ht="21" customHeight="1">
      <c r="A14" s="12" t="s">
        <v>155</v>
      </c>
      <c r="B14" s="205">
        <v>700</v>
      </c>
      <c r="C14" s="206">
        <v>739</v>
      </c>
    </row>
    <row r="15" spans="1:3" ht="21" customHeight="1">
      <c r="A15" s="12" t="s">
        <v>157</v>
      </c>
      <c r="B15" s="205">
        <v>651</v>
      </c>
      <c r="C15" s="206">
        <v>633</v>
      </c>
    </row>
    <row r="16" spans="1:3" ht="21" customHeight="1">
      <c r="A16" s="12" t="s">
        <v>158</v>
      </c>
      <c r="B16" s="205">
        <v>599</v>
      </c>
      <c r="C16" s="206">
        <v>590</v>
      </c>
    </row>
    <row r="17" spans="1:3" ht="21" customHeight="1">
      <c r="A17" s="12" t="s">
        <v>159</v>
      </c>
      <c r="B17" s="205">
        <v>294</v>
      </c>
      <c r="C17" s="206">
        <v>285</v>
      </c>
    </row>
    <row r="18" spans="1:3" ht="21" customHeight="1" thickBot="1">
      <c r="A18" s="12" t="s">
        <v>71</v>
      </c>
      <c r="B18" s="208">
        <v>1267</v>
      </c>
      <c r="C18" s="207">
        <v>1292</v>
      </c>
    </row>
    <row r="19" spans="1:3" ht="21" customHeight="1">
      <c r="A19" s="237" t="s">
        <v>7</v>
      </c>
      <c r="B19" s="143">
        <f>SUM(B8:B18)</f>
        <v>15002</v>
      </c>
      <c r="C19" s="144">
        <f>SUM(C8:C18)</f>
        <v>15518</v>
      </c>
    </row>
    <row r="20" spans="1:3" ht="21" customHeight="1">
      <c r="A20" s="237" t="s">
        <v>8</v>
      </c>
      <c r="B20" s="188">
        <v>-4083</v>
      </c>
      <c r="C20" s="178">
        <v>-4206</v>
      </c>
    </row>
    <row r="21" spans="1:3" ht="21" customHeight="1" thickBot="1">
      <c r="A21" s="237" t="s">
        <v>9</v>
      </c>
      <c r="B21" s="241">
        <f>SUM(B19:B20)</f>
        <v>10919</v>
      </c>
      <c r="C21" s="245">
        <f>SUM(C19:C20)</f>
        <v>11312</v>
      </c>
    </row>
    <row r="22" ht="15.75" thickTop="1"/>
  </sheetData>
  <sheetProtection/>
  <mergeCells count="3">
    <mergeCell ref="A5:A6"/>
    <mergeCell ref="B5:B6"/>
    <mergeCell ref="C5:C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D13"/>
  <sheetViews>
    <sheetView zoomScale="85" zoomScaleNormal="85" zoomScalePageLayoutView="0" workbookViewId="0" topLeftCell="A2">
      <selection activeCell="F11" sqref="F11"/>
    </sheetView>
  </sheetViews>
  <sheetFormatPr defaultColWidth="9.140625" defaultRowHeight="15"/>
  <cols>
    <col min="1" max="1" width="74.8515625" style="2" customWidth="1"/>
    <col min="2" max="3" width="21.7109375" style="2" customWidth="1"/>
    <col min="4" max="16384" width="9.140625" style="2" customWidth="1"/>
  </cols>
  <sheetData>
    <row r="2" s="3" customFormat="1" ht="20.25">
      <c r="A2" s="129" t="s">
        <v>160</v>
      </c>
    </row>
    <row r="3" spans="1:4" ht="15">
      <c r="A3" s="131"/>
      <c r="B3" s="132"/>
      <c r="C3" s="133"/>
      <c r="D3" s="134"/>
    </row>
    <row r="4" spans="1:4" ht="15.75">
      <c r="A4" s="273" t="s">
        <v>3</v>
      </c>
      <c r="B4" s="135"/>
      <c r="C4" s="220" t="s">
        <v>2</v>
      </c>
      <c r="D4" s="130"/>
    </row>
    <row r="5" spans="1:4" ht="15" customHeight="1">
      <c r="A5" s="273"/>
      <c r="B5" s="274">
        <v>2019</v>
      </c>
      <c r="C5" s="271">
        <v>2018</v>
      </c>
      <c r="D5" s="130"/>
    </row>
    <row r="6" spans="1:4" ht="39.75" customHeight="1" thickBot="1">
      <c r="A6" s="273"/>
      <c r="B6" s="275"/>
      <c r="C6" s="272"/>
      <c r="D6" s="130"/>
    </row>
    <row r="7" spans="1:3" ht="21.75" customHeight="1">
      <c r="A7" s="137" t="s">
        <v>161</v>
      </c>
      <c r="B7" s="246">
        <v>9364</v>
      </c>
      <c r="C7" s="183">
        <v>8642</v>
      </c>
    </row>
    <row r="8" spans="1:3" ht="21.75" customHeight="1">
      <c r="A8" s="137" t="s">
        <v>162</v>
      </c>
      <c r="B8" s="246">
        <v>1542</v>
      </c>
      <c r="C8" s="183">
        <v>1862</v>
      </c>
    </row>
    <row r="9" spans="1:3" ht="21" customHeight="1">
      <c r="A9" s="137" t="s">
        <v>163</v>
      </c>
      <c r="B9" s="246">
        <v>2881</v>
      </c>
      <c r="C9" s="183">
        <v>2066</v>
      </c>
    </row>
    <row r="10" spans="1:3" ht="23.25" customHeight="1" thickBot="1">
      <c r="A10" s="137" t="s">
        <v>164</v>
      </c>
      <c r="B10" s="247">
        <v>2880</v>
      </c>
      <c r="C10" s="184">
        <v>2636</v>
      </c>
    </row>
    <row r="11" spans="1:3" ht="21.75" customHeight="1" thickBot="1">
      <c r="A11" s="137" t="s">
        <v>165</v>
      </c>
      <c r="B11" s="138">
        <f>SUM(B7:B10)</f>
        <v>16667</v>
      </c>
      <c r="C11" s="13">
        <f>SUM(C7:C10)</f>
        <v>15206</v>
      </c>
    </row>
    <row r="12" spans="1:4" ht="15">
      <c r="A12" s="139"/>
      <c r="B12" s="140"/>
      <c r="C12" s="141"/>
      <c r="D12" s="130"/>
    </row>
    <row r="13" ht="15">
      <c r="A13" s="130"/>
    </row>
  </sheetData>
  <sheetProtection/>
  <mergeCells count="3">
    <mergeCell ref="A4:A6"/>
    <mergeCell ref="B5:B6"/>
    <mergeCell ref="C5:C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1" r:id="rId1"/>
  <headerFooter scaleWithDoc="0">
    <oddFooter>&amp;R&amp;"Arial,標準"&amp;P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C29"/>
  <sheetViews>
    <sheetView zoomScale="70" zoomScaleNormal="70" zoomScalePageLayoutView="0" workbookViewId="0" topLeftCell="A14">
      <selection activeCell="D10" sqref="D10"/>
    </sheetView>
  </sheetViews>
  <sheetFormatPr defaultColWidth="9.140625" defaultRowHeight="21" customHeight="1"/>
  <cols>
    <col min="1" max="1" width="51.8515625" style="2" customWidth="1"/>
    <col min="2" max="2" width="24.140625" style="2" customWidth="1"/>
    <col min="3" max="3" width="22.28125" style="2" customWidth="1"/>
    <col min="4" max="4" width="18.7109375" style="2" customWidth="1"/>
    <col min="5" max="16384" width="9.140625" style="2" customWidth="1"/>
  </cols>
  <sheetData>
    <row r="2" s="3" customFormat="1" ht="21" customHeight="1">
      <c r="A2" s="25" t="s">
        <v>76</v>
      </c>
    </row>
    <row r="3" s="3" customFormat="1" ht="21" customHeight="1">
      <c r="A3" s="25"/>
    </row>
    <row r="4" spans="1:3" ht="21" customHeight="1">
      <c r="A4" s="38"/>
      <c r="B4" s="248"/>
      <c r="C4" s="248"/>
    </row>
    <row r="5" spans="1:3" ht="21" customHeight="1">
      <c r="A5" s="276"/>
      <c r="B5" s="274">
        <v>2019</v>
      </c>
      <c r="C5" s="277">
        <v>2018</v>
      </c>
    </row>
    <row r="6" spans="1:3" ht="21" customHeight="1" thickBot="1">
      <c r="A6" s="276"/>
      <c r="B6" s="275"/>
      <c r="C6" s="278"/>
    </row>
    <row r="7" spans="1:3" ht="21" customHeight="1">
      <c r="A7" s="38"/>
      <c r="B7" s="9" t="s">
        <v>3</v>
      </c>
      <c r="C7" s="10" t="s">
        <v>115</v>
      </c>
    </row>
    <row r="8" spans="1:3" ht="21" customHeight="1">
      <c r="A8" s="38"/>
      <c r="B8" s="9"/>
      <c r="C8" s="10"/>
    </row>
    <row r="9" spans="1:3" ht="21" customHeight="1">
      <c r="A9" s="38" t="s">
        <v>253</v>
      </c>
      <c r="B9" s="36">
        <v>2009273</v>
      </c>
      <c r="C9" s="39">
        <v>1895796</v>
      </c>
    </row>
    <row r="10" spans="1:3" ht="36" customHeight="1" thickBot="1">
      <c r="A10" s="38" t="s">
        <v>118</v>
      </c>
      <c r="B10" s="23" t="s">
        <v>240</v>
      </c>
      <c r="C10" s="54">
        <v>2199</v>
      </c>
    </row>
    <row r="11" spans="1:3" ht="21" customHeight="1" thickBot="1">
      <c r="A11" s="38"/>
      <c r="B11" s="53">
        <f>SUM(B9:B10)</f>
        <v>2009273</v>
      </c>
      <c r="C11" s="15">
        <f>SUM(C9:C10)</f>
        <v>1897995</v>
      </c>
    </row>
    <row r="12" spans="1:3" ht="21" customHeight="1" thickTop="1">
      <c r="A12" s="38"/>
      <c r="B12" s="9"/>
      <c r="C12" s="28"/>
    </row>
    <row r="13" spans="1:3" ht="21" customHeight="1">
      <c r="A13" s="77" t="s">
        <v>131</v>
      </c>
      <c r="B13" s="78"/>
      <c r="C13" s="64"/>
    </row>
    <row r="14" spans="1:3" ht="21" customHeight="1">
      <c r="A14" s="38" t="s">
        <v>73</v>
      </c>
      <c r="B14" s="9"/>
      <c r="C14" s="28"/>
    </row>
    <row r="15" spans="1:3" ht="21" customHeight="1">
      <c r="A15" s="45" t="s">
        <v>116</v>
      </c>
      <c r="B15" s="24">
        <v>138646</v>
      </c>
      <c r="C15" s="5">
        <v>144985</v>
      </c>
    </row>
    <row r="16" spans="1:3" ht="21" customHeight="1" thickBot="1">
      <c r="A16" s="45" t="s">
        <v>117</v>
      </c>
      <c r="B16" s="23">
        <v>68367</v>
      </c>
      <c r="C16" s="13">
        <v>62827</v>
      </c>
    </row>
    <row r="17" spans="1:3" ht="21" customHeight="1" thickBot="1">
      <c r="A17" s="38"/>
      <c r="B17" s="23">
        <f>SUM(B15:B16)</f>
        <v>207013</v>
      </c>
      <c r="C17" s="13">
        <f>SUM(C15:C16)</f>
        <v>207812</v>
      </c>
    </row>
    <row r="18" spans="1:3" ht="21" customHeight="1">
      <c r="A18" s="38"/>
      <c r="B18" s="9"/>
      <c r="C18" s="28"/>
    </row>
    <row r="19" spans="1:3" ht="21" customHeight="1">
      <c r="A19" s="38" t="s">
        <v>74</v>
      </c>
      <c r="B19" s="9"/>
      <c r="C19" s="28"/>
    </row>
    <row r="20" spans="1:3" ht="21" customHeight="1">
      <c r="A20" s="45" t="s">
        <v>116</v>
      </c>
      <c r="B20" s="24">
        <v>400903</v>
      </c>
      <c r="C20" s="5">
        <v>337932</v>
      </c>
    </row>
    <row r="21" spans="1:3" ht="21" customHeight="1" thickBot="1">
      <c r="A21" s="45" t="s">
        <v>117</v>
      </c>
      <c r="B21" s="23">
        <v>499106</v>
      </c>
      <c r="C21" s="13">
        <v>516185</v>
      </c>
    </row>
    <row r="22" spans="1:3" ht="21" customHeight="1" thickBot="1">
      <c r="A22" s="38"/>
      <c r="B22" s="23">
        <f>SUM(B20:B21)</f>
        <v>900009</v>
      </c>
      <c r="C22" s="79">
        <f>SUM(C20:C21)</f>
        <v>854117</v>
      </c>
    </row>
    <row r="23" spans="1:3" ht="21" customHeight="1">
      <c r="A23" s="38"/>
      <c r="B23" s="9"/>
      <c r="C23" s="28"/>
    </row>
    <row r="24" spans="1:3" ht="21" customHeight="1">
      <c r="A24" s="38" t="s">
        <v>75</v>
      </c>
      <c r="B24" s="9"/>
      <c r="C24" s="28"/>
    </row>
    <row r="25" spans="1:3" ht="21" customHeight="1">
      <c r="A25" s="45" t="s">
        <v>116</v>
      </c>
      <c r="B25" s="24">
        <v>517080</v>
      </c>
      <c r="C25" s="5">
        <v>487934</v>
      </c>
    </row>
    <row r="26" spans="1:3" ht="21" customHeight="1" thickBot="1">
      <c r="A26" s="45" t="s">
        <v>117</v>
      </c>
      <c r="B26" s="23">
        <v>385171</v>
      </c>
      <c r="C26" s="13">
        <v>348132</v>
      </c>
    </row>
    <row r="27" spans="1:3" ht="21" customHeight="1" thickBot="1">
      <c r="A27" s="55"/>
      <c r="B27" s="23">
        <f>SUM(B25:B26)</f>
        <v>902251</v>
      </c>
      <c r="C27" s="13">
        <f>SUM(C25:C26)</f>
        <v>836066</v>
      </c>
    </row>
    <row r="28" spans="1:3" ht="21" customHeight="1">
      <c r="A28" s="57"/>
      <c r="B28" s="56"/>
      <c r="C28" s="28"/>
    </row>
    <row r="29" spans="1:3" ht="21" customHeight="1" thickBot="1">
      <c r="A29" s="57"/>
      <c r="B29" s="53">
        <f>SUM(B27,B22,B17)</f>
        <v>2009273</v>
      </c>
      <c r="C29" s="15">
        <f>SUM(C27,C22,C17)</f>
        <v>1897995</v>
      </c>
    </row>
    <row r="30" ht="21" customHeight="1" thickTop="1"/>
  </sheetData>
  <sheetProtection/>
  <mergeCells count="3">
    <mergeCell ref="A5:A6"/>
    <mergeCell ref="C5:C6"/>
    <mergeCell ref="B5:B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1"/>
  <headerFooter scaleWithDoc="0">
    <oddFooter>&amp;R&amp;"Arial,標準"&amp;P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2020-03-23T07:21:54Z</dcterms:modified>
  <cp:category/>
  <cp:version/>
  <cp:contentType/>
  <cp:contentStatus/>
</cp:coreProperties>
</file>